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0785\OneDrive - E.ON\Documents\Gyozy\Personal\Gombfoci\2025\Egyéni versenyek\"/>
    </mc:Choice>
  </mc:AlternateContent>
  <xr:revisionPtr revIDLastSave="0" documentId="13_ncr:1_{DCBAD765-7CDE-4176-81A4-1A5929161C46}" xr6:coauthVersionLast="47" xr6:coauthVersionMax="47" xr10:uidLastSave="{00000000-0000-0000-0000-000000000000}"/>
  <bookViews>
    <workbookView xWindow="-108" yWindow="-108" windowWidth="23256" windowHeight="13896" firstSheet="4" activeTab="7" xr2:uid="{00000000-000D-0000-FFFF-FFFF00000000}"/>
  </bookViews>
  <sheets>
    <sheet name="Nevezők" sheetId="1" r:id="rId1"/>
    <sheet name="A" sheetId="27" r:id="rId2"/>
    <sheet name="B" sheetId="28" r:id="rId3"/>
    <sheet name="C" sheetId="29" r:id="rId4"/>
    <sheet name="D" sheetId="31" r:id="rId5"/>
    <sheet name="E" sheetId="30" r:id="rId6"/>
    <sheet name="Rájátszás" sheetId="13" r:id="rId7"/>
    <sheet name="Főág" sheetId="12" r:id="rId8"/>
    <sheet name="II.o. A" sheetId="34" r:id="rId9"/>
    <sheet name="II.o. B" sheetId="35" r:id="rId10"/>
    <sheet name="II.o. C" sheetId="36" r:id="rId11"/>
    <sheet name="II.o. D" sheetId="37" r:id="rId12"/>
    <sheet name="III.o. A" sheetId="32" r:id="rId13"/>
    <sheet name="III.o. B" sheetId="33" r:id="rId14"/>
    <sheet name="Mn" sheetId="15" r:id="rId15"/>
    <sheet name="Helyosztó" sheetId="19" r:id="rId16"/>
  </sheets>
  <definedNames>
    <definedName name="_xlnm._FilterDatabase" localSheetId="0" hidden="1">Nevezők!$A$2:$H$2</definedName>
    <definedName name="aáélkji" localSheetId="1">#REF!</definedName>
    <definedName name="aáélkji" localSheetId="2">#REF!</definedName>
    <definedName name="aáélkji" localSheetId="3">#REF!</definedName>
    <definedName name="aáélkji" localSheetId="4">#REF!</definedName>
    <definedName name="aáélkji" localSheetId="5">#REF!</definedName>
    <definedName name="aáélkji" localSheetId="7">#REF!</definedName>
    <definedName name="aáélkji" localSheetId="8">#REF!</definedName>
    <definedName name="aáélkji" localSheetId="9">#REF!</definedName>
    <definedName name="aáélkji" localSheetId="10">#REF!</definedName>
    <definedName name="aáélkji" localSheetId="11">#REF!</definedName>
    <definedName name="aáélkji" localSheetId="12">#REF!</definedName>
    <definedName name="aáélkji" localSheetId="13">#REF!</definedName>
    <definedName name="aáélkji" localSheetId="14">#REF!</definedName>
    <definedName name="aáélkji">#REF!</definedName>
    <definedName name="ellenFelek" localSheetId="1">#REF!</definedName>
    <definedName name="ellenFelek" localSheetId="2">#REF!</definedName>
    <definedName name="ellenFelek" localSheetId="3">#REF!</definedName>
    <definedName name="ellenFelek" localSheetId="4">#REF!</definedName>
    <definedName name="ellenFelek" localSheetId="5">#REF!</definedName>
    <definedName name="ellenFelek" localSheetId="7">#REF!</definedName>
    <definedName name="ellenFelek" localSheetId="15">#REF!</definedName>
    <definedName name="ellenFelek" localSheetId="8">#REF!</definedName>
    <definedName name="ellenFelek" localSheetId="9">#REF!</definedName>
    <definedName name="ellenFelek" localSheetId="10">#REF!</definedName>
    <definedName name="ellenFelek" localSheetId="11">#REF!</definedName>
    <definedName name="ellenFelek" localSheetId="12">#REF!</definedName>
    <definedName name="ellenFelek" localSheetId="13">#REF!</definedName>
    <definedName name="ellenFelek" localSheetId="14">#REF!</definedName>
    <definedName name="ellenFelek">#REF!</definedName>
    <definedName name="Excel_BuiltIn_Print_Area" localSheetId="0">Nevezők!#REF!</definedName>
    <definedName name="mko" localSheetId="1">#REF!</definedName>
    <definedName name="mko" localSheetId="2">#REF!</definedName>
    <definedName name="mko" localSheetId="3">#REF!</definedName>
    <definedName name="mko" localSheetId="4">#REF!</definedName>
    <definedName name="mko" localSheetId="5">#REF!</definedName>
    <definedName name="mko" localSheetId="7">#REF!</definedName>
    <definedName name="mko" localSheetId="8">#REF!</definedName>
    <definedName name="mko" localSheetId="9">#REF!</definedName>
    <definedName name="mko" localSheetId="10">#REF!</definedName>
    <definedName name="mko" localSheetId="11">#REF!</definedName>
    <definedName name="mko" localSheetId="12">#REF!</definedName>
    <definedName name="mko" localSheetId="13">#REF!</definedName>
    <definedName name="mko" localSheetId="14">#REF!</definedName>
    <definedName name="mko">#REF!</definedName>
    <definedName name="_xlnm.Print_Titles" localSheetId="1">A!$A$1:$IV$12</definedName>
    <definedName name="_xlnm.Print_Titles" localSheetId="2">B!$A$1:$IV$12</definedName>
    <definedName name="_xlnm.Print_Titles" localSheetId="3">'C'!$A$1:$IV$12</definedName>
    <definedName name="_xlnm.Print_Titles" localSheetId="4">D!$A$1:$IV$12</definedName>
    <definedName name="_xlnm.Print_Titles" localSheetId="5">E!$A$1:$IV$12</definedName>
    <definedName name="_xlnm.Print_Titles" localSheetId="7">Főág!$A$1:$IV$12</definedName>
    <definedName name="_xlnm.Print_Area" localSheetId="0">(Nevezők!#REF!,Nevezők!#REF!)</definedName>
    <definedName name="wwqa" localSheetId="1">#REF!</definedName>
    <definedName name="wwqa" localSheetId="2">#REF!</definedName>
    <definedName name="wwqa" localSheetId="3">#REF!</definedName>
    <definedName name="wwqa" localSheetId="4">#REF!</definedName>
    <definedName name="wwqa" localSheetId="5">#REF!</definedName>
    <definedName name="wwqa" localSheetId="7">#REF!</definedName>
    <definedName name="wwqa" localSheetId="8">#REF!</definedName>
    <definedName name="wwqa" localSheetId="9">#REF!</definedName>
    <definedName name="wwqa" localSheetId="10">#REF!</definedName>
    <definedName name="wwqa" localSheetId="11">#REF!</definedName>
    <definedName name="wwqa" localSheetId="12">#REF!</definedName>
    <definedName name="wwqa" localSheetId="13">#REF!</definedName>
    <definedName name="wwqa" localSheetId="14">#REF!</definedName>
    <definedName name="wwqa">#REF!</definedName>
    <definedName name="ztr" localSheetId="1">#REF!</definedName>
    <definedName name="ztr" localSheetId="2">#REF!</definedName>
    <definedName name="ztr" localSheetId="3">#REF!</definedName>
    <definedName name="ztr" localSheetId="4">#REF!</definedName>
    <definedName name="ztr" localSheetId="5">#REF!</definedName>
    <definedName name="ztr" localSheetId="7">#REF!</definedName>
    <definedName name="ztr" localSheetId="8">#REF!</definedName>
    <definedName name="ztr" localSheetId="9">#REF!</definedName>
    <definedName name="ztr" localSheetId="10">#REF!</definedName>
    <definedName name="ztr" localSheetId="11">#REF!</definedName>
    <definedName name="ztr" localSheetId="12">#REF!</definedName>
    <definedName name="ztr" localSheetId="13">#REF!</definedName>
    <definedName name="ztr" localSheetId="14">#REF!</definedName>
    <definedName name="ztr">#REF!</definedName>
    <definedName name="zztt" localSheetId="1">#REF!</definedName>
    <definedName name="zztt" localSheetId="2">#REF!</definedName>
    <definedName name="zztt" localSheetId="3">#REF!</definedName>
    <definedName name="zztt" localSheetId="4">#REF!</definedName>
    <definedName name="zztt" localSheetId="5">#REF!</definedName>
    <definedName name="zztt" localSheetId="7">#REF!</definedName>
    <definedName name="zztt" localSheetId="8">#REF!</definedName>
    <definedName name="zztt" localSheetId="9">#REF!</definedName>
    <definedName name="zztt" localSheetId="10">#REF!</definedName>
    <definedName name="zztt" localSheetId="11">#REF!</definedName>
    <definedName name="zztt" localSheetId="12">#REF!</definedName>
    <definedName name="zztt" localSheetId="13">#REF!</definedName>
    <definedName name="zztt" localSheetId="14">#REF!</definedName>
    <definedName name="zzt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37" l="1"/>
  <c r="L28" i="37"/>
  <c r="R27" i="37"/>
  <c r="L27" i="37"/>
  <c r="R26" i="37"/>
  <c r="L26" i="37"/>
  <c r="R24" i="37"/>
  <c r="L24" i="37"/>
  <c r="R23" i="37"/>
  <c r="L23" i="37"/>
  <c r="R22" i="37"/>
  <c r="L22" i="37"/>
  <c r="R20" i="37"/>
  <c r="L20" i="37"/>
  <c r="R19" i="37"/>
  <c r="L19" i="37"/>
  <c r="R18" i="37"/>
  <c r="L18" i="37"/>
  <c r="R16" i="37"/>
  <c r="L16" i="37"/>
  <c r="R15" i="37"/>
  <c r="L15" i="37"/>
  <c r="R14" i="37"/>
  <c r="L14" i="37"/>
  <c r="R12" i="37"/>
  <c r="L12" i="37"/>
  <c r="R11" i="37"/>
  <c r="L11" i="37"/>
  <c r="R10" i="37"/>
  <c r="L10" i="37"/>
  <c r="U8" i="37"/>
  <c r="T8" i="37"/>
  <c r="S8" i="37"/>
  <c r="P8" i="37"/>
  <c r="L8" i="37"/>
  <c r="K8" i="37"/>
  <c r="M8" i="37" s="1"/>
  <c r="H8" i="37"/>
  <c r="AF8" i="37" s="1"/>
  <c r="G8" i="37"/>
  <c r="I8" i="37" s="1"/>
  <c r="E8" i="37"/>
  <c r="D8" i="37"/>
  <c r="C8" i="37"/>
  <c r="Y7" i="37"/>
  <c r="X7" i="37"/>
  <c r="W7" i="37"/>
  <c r="P7" i="37"/>
  <c r="O7" i="37"/>
  <c r="Q7" i="37" s="1"/>
  <c r="L7" i="37"/>
  <c r="K7" i="37"/>
  <c r="M7" i="37" s="1"/>
  <c r="H7" i="37"/>
  <c r="G7" i="37"/>
  <c r="I7" i="37" s="1"/>
  <c r="E7" i="37"/>
  <c r="D7" i="37"/>
  <c r="C7" i="37"/>
  <c r="Y6" i="37"/>
  <c r="X6" i="37"/>
  <c r="O8" i="37" s="1"/>
  <c r="Q8" i="37" s="1"/>
  <c r="W6" i="37"/>
  <c r="T6" i="37"/>
  <c r="S6" i="37"/>
  <c r="U6" i="37" s="1"/>
  <c r="L6" i="37"/>
  <c r="K6" i="37"/>
  <c r="M6" i="37" s="1"/>
  <c r="H6" i="37"/>
  <c r="G6" i="37"/>
  <c r="I6" i="37" s="1"/>
  <c r="D6" i="37"/>
  <c r="C6" i="37"/>
  <c r="E6" i="37" s="1"/>
  <c r="Y5" i="37"/>
  <c r="X5" i="37"/>
  <c r="W5" i="37"/>
  <c r="U5" i="37"/>
  <c r="T5" i="37"/>
  <c r="S5" i="37"/>
  <c r="P5" i="37"/>
  <c r="O5" i="37"/>
  <c r="H5" i="37"/>
  <c r="AF5" i="37" s="1"/>
  <c r="G5" i="37"/>
  <c r="I5" i="37" s="1"/>
  <c r="D5" i="37"/>
  <c r="C5" i="37"/>
  <c r="E5" i="37" s="1"/>
  <c r="Y4" i="37"/>
  <c r="X4" i="37"/>
  <c r="W4" i="37"/>
  <c r="U4" i="37"/>
  <c r="T4" i="37"/>
  <c r="S4" i="37"/>
  <c r="P4" i="37"/>
  <c r="O4" i="37"/>
  <c r="Q4" i="37" s="1"/>
  <c r="L4" i="37"/>
  <c r="K4" i="37"/>
  <c r="D4" i="37"/>
  <c r="C4" i="37"/>
  <c r="E4" i="37" s="1"/>
  <c r="Y3" i="37"/>
  <c r="X3" i="37"/>
  <c r="W3" i="37"/>
  <c r="U3" i="37"/>
  <c r="T3" i="37"/>
  <c r="S3" i="37"/>
  <c r="P3" i="37"/>
  <c r="O3" i="37"/>
  <c r="L3" i="37"/>
  <c r="K3" i="37"/>
  <c r="I3" i="37"/>
  <c r="H3" i="37"/>
  <c r="G3" i="37"/>
  <c r="V2" i="37"/>
  <c r="R2" i="37"/>
  <c r="N2" i="37"/>
  <c r="J2" i="37"/>
  <c r="F2" i="37"/>
  <c r="B2" i="37"/>
  <c r="R28" i="36"/>
  <c r="L28" i="36"/>
  <c r="R27" i="36"/>
  <c r="L27" i="36"/>
  <c r="R26" i="36"/>
  <c r="L26" i="36"/>
  <c r="R24" i="36"/>
  <c r="L24" i="36"/>
  <c r="R23" i="36"/>
  <c r="L23" i="36"/>
  <c r="R22" i="36"/>
  <c r="L22" i="36"/>
  <c r="R20" i="36"/>
  <c r="L20" i="36"/>
  <c r="R19" i="36"/>
  <c r="L19" i="36"/>
  <c r="R18" i="36"/>
  <c r="L18" i="36"/>
  <c r="R16" i="36"/>
  <c r="L16" i="36"/>
  <c r="R15" i="36"/>
  <c r="L15" i="36"/>
  <c r="R14" i="36"/>
  <c r="L14" i="36"/>
  <c r="R12" i="36"/>
  <c r="L12" i="36"/>
  <c r="R11" i="36"/>
  <c r="L11" i="36"/>
  <c r="R10" i="36"/>
  <c r="L10" i="36"/>
  <c r="U8" i="36"/>
  <c r="T8" i="36"/>
  <c r="S8" i="36"/>
  <c r="P8" i="36"/>
  <c r="L8" i="36"/>
  <c r="K8" i="36"/>
  <c r="M8" i="36" s="1"/>
  <c r="H8" i="36"/>
  <c r="AF8" i="36" s="1"/>
  <c r="G8" i="36"/>
  <c r="I8" i="36" s="1"/>
  <c r="E8" i="36"/>
  <c r="D8" i="36"/>
  <c r="C8" i="36"/>
  <c r="Y7" i="36"/>
  <c r="X7" i="36"/>
  <c r="W7" i="36"/>
  <c r="Q7" i="36"/>
  <c r="P7" i="36"/>
  <c r="O7" i="36"/>
  <c r="L7" i="36"/>
  <c r="K7" i="36"/>
  <c r="M7" i="36" s="1"/>
  <c r="H7" i="36"/>
  <c r="G7" i="36"/>
  <c r="I7" i="36" s="1"/>
  <c r="E7" i="36"/>
  <c r="D7" i="36"/>
  <c r="C7" i="36"/>
  <c r="Y6" i="36"/>
  <c r="X6" i="36"/>
  <c r="O8" i="36" s="1"/>
  <c r="Q8" i="36" s="1"/>
  <c r="W6" i="36"/>
  <c r="T6" i="36"/>
  <c r="S6" i="36"/>
  <c r="U6" i="36" s="1"/>
  <c r="L6" i="36"/>
  <c r="K6" i="36"/>
  <c r="M6" i="36" s="1"/>
  <c r="H6" i="36"/>
  <c r="G6" i="36"/>
  <c r="I6" i="36" s="1"/>
  <c r="E6" i="36"/>
  <c r="D6" i="36"/>
  <c r="C6" i="36"/>
  <c r="Y5" i="36"/>
  <c r="X5" i="36"/>
  <c r="W5" i="36"/>
  <c r="T5" i="36"/>
  <c r="U5" i="36" s="1"/>
  <c r="S5" i="36"/>
  <c r="P5" i="36"/>
  <c r="O5" i="36"/>
  <c r="Q5" i="36" s="1"/>
  <c r="H5" i="36"/>
  <c r="AF5" i="36" s="1"/>
  <c r="G5" i="36"/>
  <c r="I5" i="36" s="1"/>
  <c r="E5" i="36"/>
  <c r="D5" i="36"/>
  <c r="C5" i="36"/>
  <c r="Y4" i="36"/>
  <c r="X4" i="36"/>
  <c r="W4" i="36"/>
  <c r="T4" i="36"/>
  <c r="U4" i="36" s="1"/>
  <c r="S4" i="36"/>
  <c r="P4" i="36"/>
  <c r="O4" i="36"/>
  <c r="Q4" i="36" s="1"/>
  <c r="L4" i="36"/>
  <c r="K4" i="36"/>
  <c r="M4" i="36" s="1"/>
  <c r="D4" i="36"/>
  <c r="C4" i="36"/>
  <c r="E4" i="36" s="1"/>
  <c r="Y3" i="36"/>
  <c r="X3" i="36"/>
  <c r="W3" i="36"/>
  <c r="T3" i="36"/>
  <c r="S3" i="36"/>
  <c r="P3" i="36"/>
  <c r="O3" i="36"/>
  <c r="Q3" i="36" s="1"/>
  <c r="L3" i="36"/>
  <c r="K3" i="36"/>
  <c r="M3" i="36" s="1"/>
  <c r="H3" i="36"/>
  <c r="I3" i="36" s="1"/>
  <c r="G3" i="36"/>
  <c r="V2" i="36"/>
  <c r="R2" i="36"/>
  <c r="N2" i="36"/>
  <c r="J2" i="36"/>
  <c r="F2" i="36"/>
  <c r="B2" i="36"/>
  <c r="R28" i="35"/>
  <c r="L28" i="35"/>
  <c r="R27" i="35"/>
  <c r="L27" i="35"/>
  <c r="R26" i="35"/>
  <c r="L26" i="35"/>
  <c r="R24" i="35"/>
  <c r="L24" i="35"/>
  <c r="R23" i="35"/>
  <c r="L23" i="35"/>
  <c r="R22" i="35"/>
  <c r="L22" i="35"/>
  <c r="R20" i="35"/>
  <c r="L20" i="35"/>
  <c r="R19" i="35"/>
  <c r="L19" i="35"/>
  <c r="R18" i="35"/>
  <c r="L18" i="35"/>
  <c r="R16" i="35"/>
  <c r="L16" i="35"/>
  <c r="R15" i="35"/>
  <c r="L15" i="35"/>
  <c r="R14" i="35"/>
  <c r="L14" i="35"/>
  <c r="R12" i="35"/>
  <c r="L12" i="35"/>
  <c r="R11" i="35"/>
  <c r="L11" i="35"/>
  <c r="R10" i="35"/>
  <c r="L10" i="35"/>
  <c r="U8" i="35"/>
  <c r="T8" i="35"/>
  <c r="S8" i="35"/>
  <c r="P8" i="35"/>
  <c r="L8" i="35"/>
  <c r="K8" i="35"/>
  <c r="M8" i="35" s="1"/>
  <c r="H8" i="35"/>
  <c r="AF8" i="35" s="1"/>
  <c r="G8" i="35"/>
  <c r="I8" i="35" s="1"/>
  <c r="E8" i="35"/>
  <c r="D8" i="35"/>
  <c r="C8" i="35"/>
  <c r="Y7" i="35"/>
  <c r="X7" i="35"/>
  <c r="W7" i="35"/>
  <c r="P7" i="35"/>
  <c r="O7" i="35"/>
  <c r="Q7" i="35" s="1"/>
  <c r="L7" i="35"/>
  <c r="K7" i="35"/>
  <c r="M7" i="35" s="1"/>
  <c r="H7" i="35"/>
  <c r="AF7" i="35" s="1"/>
  <c r="G7" i="35"/>
  <c r="I7" i="35" s="1"/>
  <c r="D7" i="35"/>
  <c r="C7" i="35"/>
  <c r="E7" i="35" s="1"/>
  <c r="Y6" i="35"/>
  <c r="X6" i="35"/>
  <c r="O8" i="35" s="1"/>
  <c r="Q8" i="35" s="1"/>
  <c r="W6" i="35"/>
  <c r="T6" i="35"/>
  <c r="S6" i="35"/>
  <c r="L6" i="35"/>
  <c r="K6" i="35"/>
  <c r="M6" i="35" s="1"/>
  <c r="H6" i="35"/>
  <c r="G6" i="35"/>
  <c r="I6" i="35" s="1"/>
  <c r="D6" i="35"/>
  <c r="C6" i="35"/>
  <c r="E6" i="35" s="1"/>
  <c r="Y5" i="35"/>
  <c r="X5" i="35"/>
  <c r="W5" i="35"/>
  <c r="T5" i="35"/>
  <c r="S5" i="35"/>
  <c r="U5" i="35" s="1"/>
  <c r="P5" i="35"/>
  <c r="O5" i="35"/>
  <c r="Q5" i="35" s="1"/>
  <c r="H5" i="35"/>
  <c r="AF5" i="35" s="1"/>
  <c r="G5" i="35"/>
  <c r="I5" i="35" s="1"/>
  <c r="D5" i="35"/>
  <c r="C5" i="35"/>
  <c r="E5" i="35" s="1"/>
  <c r="Y4" i="35"/>
  <c r="X4" i="35"/>
  <c r="W4" i="35"/>
  <c r="U4" i="35"/>
  <c r="T4" i="35"/>
  <c r="S4" i="35"/>
  <c r="P4" i="35"/>
  <c r="O4" i="35"/>
  <c r="Q4" i="35" s="1"/>
  <c r="L4" i="35"/>
  <c r="K4" i="35"/>
  <c r="M4" i="35" s="1"/>
  <c r="D4" i="35"/>
  <c r="C4" i="35"/>
  <c r="E4" i="35" s="1"/>
  <c r="Y3" i="35"/>
  <c r="X3" i="35"/>
  <c r="W3" i="35"/>
  <c r="T3" i="35"/>
  <c r="S3" i="35"/>
  <c r="P3" i="35"/>
  <c r="O3" i="35"/>
  <c r="Q3" i="35" s="1"/>
  <c r="L3" i="35"/>
  <c r="K3" i="35"/>
  <c r="M3" i="35" s="1"/>
  <c r="H3" i="35"/>
  <c r="AF3" i="35" s="1"/>
  <c r="G3" i="35"/>
  <c r="V2" i="35"/>
  <c r="R2" i="35"/>
  <c r="N2" i="35"/>
  <c r="J2" i="35"/>
  <c r="F2" i="35"/>
  <c r="B2" i="35"/>
  <c r="R28" i="34"/>
  <c r="L28" i="34"/>
  <c r="R27" i="34"/>
  <c r="L27" i="34"/>
  <c r="R26" i="34"/>
  <c r="L26" i="34"/>
  <c r="R24" i="34"/>
  <c r="L24" i="34"/>
  <c r="R23" i="34"/>
  <c r="L23" i="34"/>
  <c r="R22" i="34"/>
  <c r="L22" i="34"/>
  <c r="R20" i="34"/>
  <c r="L20" i="34"/>
  <c r="R19" i="34"/>
  <c r="L19" i="34"/>
  <c r="R18" i="34"/>
  <c r="L18" i="34"/>
  <c r="R16" i="34"/>
  <c r="L16" i="34"/>
  <c r="R15" i="34"/>
  <c r="L15" i="34"/>
  <c r="R14" i="34"/>
  <c r="L14" i="34"/>
  <c r="R12" i="34"/>
  <c r="L12" i="34"/>
  <c r="R11" i="34"/>
  <c r="L11" i="34"/>
  <c r="R10" i="34"/>
  <c r="L10" i="34"/>
  <c r="U8" i="34"/>
  <c r="T8" i="34"/>
  <c r="S8" i="34"/>
  <c r="P8" i="34"/>
  <c r="L8" i="34"/>
  <c r="K8" i="34"/>
  <c r="M8" i="34" s="1"/>
  <c r="H8" i="34"/>
  <c r="AF8" i="34" s="1"/>
  <c r="G8" i="34"/>
  <c r="I8" i="34" s="1"/>
  <c r="E8" i="34"/>
  <c r="D8" i="34"/>
  <c r="C8" i="34"/>
  <c r="Y7" i="34"/>
  <c r="X7" i="34"/>
  <c r="W7" i="34"/>
  <c r="P7" i="34"/>
  <c r="O7" i="34"/>
  <c r="Q7" i="34" s="1"/>
  <c r="L7" i="34"/>
  <c r="K7" i="34"/>
  <c r="M7" i="34" s="1"/>
  <c r="H7" i="34"/>
  <c r="G7" i="34"/>
  <c r="I7" i="34" s="1"/>
  <c r="E7" i="34"/>
  <c r="D7" i="34"/>
  <c r="C7" i="34"/>
  <c r="Y6" i="34"/>
  <c r="X6" i="34"/>
  <c r="O8" i="34" s="1"/>
  <c r="Q8" i="34" s="1"/>
  <c r="W6" i="34"/>
  <c r="T6" i="34"/>
  <c r="S6" i="34"/>
  <c r="U6" i="34" s="1"/>
  <c r="L6" i="34"/>
  <c r="K6" i="34"/>
  <c r="M6" i="34" s="1"/>
  <c r="H6" i="34"/>
  <c r="AF6" i="34" s="1"/>
  <c r="G6" i="34"/>
  <c r="I6" i="34" s="1"/>
  <c r="D6" i="34"/>
  <c r="C6" i="34"/>
  <c r="E6" i="34" s="1"/>
  <c r="Y5" i="34"/>
  <c r="X5" i="34"/>
  <c r="W5" i="34"/>
  <c r="U5" i="34"/>
  <c r="T5" i="34"/>
  <c r="S5" i="34"/>
  <c r="P5" i="34"/>
  <c r="O5" i="34"/>
  <c r="H5" i="34"/>
  <c r="AF5" i="34" s="1"/>
  <c r="G5" i="34"/>
  <c r="I5" i="34" s="1"/>
  <c r="D5" i="34"/>
  <c r="C5" i="34"/>
  <c r="E5" i="34" s="1"/>
  <c r="Y4" i="34"/>
  <c r="X4" i="34"/>
  <c r="W4" i="34"/>
  <c r="U4" i="34"/>
  <c r="T4" i="34"/>
  <c r="S4" i="34"/>
  <c r="P4" i="34"/>
  <c r="O4" i="34"/>
  <c r="Q4" i="34" s="1"/>
  <c r="L4" i="34"/>
  <c r="K4" i="34"/>
  <c r="E4" i="34"/>
  <c r="D4" i="34"/>
  <c r="C4" i="34"/>
  <c r="Y3" i="34"/>
  <c r="X3" i="34"/>
  <c r="W3" i="34"/>
  <c r="T3" i="34"/>
  <c r="U3" i="34" s="1"/>
  <c r="S3" i="34"/>
  <c r="P3" i="34"/>
  <c r="O3" i="34"/>
  <c r="L3" i="34"/>
  <c r="K3" i="34"/>
  <c r="M3" i="34" s="1"/>
  <c r="I3" i="34"/>
  <c r="H3" i="34"/>
  <c r="G3" i="34"/>
  <c r="V2" i="34"/>
  <c r="R2" i="34"/>
  <c r="N2" i="34"/>
  <c r="J2" i="34"/>
  <c r="F2" i="34"/>
  <c r="B2" i="34"/>
  <c r="R28" i="33"/>
  <c r="L28" i="33"/>
  <c r="R27" i="33"/>
  <c r="L27" i="33"/>
  <c r="R26" i="33"/>
  <c r="L26" i="33"/>
  <c r="R24" i="33"/>
  <c r="L24" i="33"/>
  <c r="R23" i="33"/>
  <c r="L23" i="33"/>
  <c r="R22" i="33"/>
  <c r="L22" i="33"/>
  <c r="R20" i="33"/>
  <c r="L20" i="33"/>
  <c r="R19" i="33"/>
  <c r="L19" i="33"/>
  <c r="R18" i="33"/>
  <c r="L18" i="33"/>
  <c r="R16" i="33"/>
  <c r="L16" i="33"/>
  <c r="R15" i="33"/>
  <c r="L15" i="33"/>
  <c r="R14" i="33"/>
  <c r="L14" i="33"/>
  <c r="R12" i="33"/>
  <c r="L12" i="33"/>
  <c r="R11" i="33"/>
  <c r="L11" i="33"/>
  <c r="R10" i="33"/>
  <c r="L10" i="33"/>
  <c r="T8" i="33"/>
  <c r="S8" i="33"/>
  <c r="U8" i="33" s="1"/>
  <c r="L8" i="33"/>
  <c r="K8" i="33"/>
  <c r="M8" i="33" s="1"/>
  <c r="H8" i="33"/>
  <c r="G8" i="33"/>
  <c r="I8" i="33" s="1"/>
  <c r="E8" i="33"/>
  <c r="D8" i="33"/>
  <c r="C8" i="33"/>
  <c r="Y7" i="33"/>
  <c r="X7" i="33"/>
  <c r="W7" i="33"/>
  <c r="Q7" i="33"/>
  <c r="P7" i="33"/>
  <c r="O7" i="33"/>
  <c r="L7" i="33"/>
  <c r="K7" i="33"/>
  <c r="M7" i="33" s="1"/>
  <c r="H7" i="33"/>
  <c r="G7" i="33"/>
  <c r="I7" i="33" s="1"/>
  <c r="D7" i="33"/>
  <c r="C7" i="33"/>
  <c r="E7" i="33" s="1"/>
  <c r="X6" i="33"/>
  <c r="O8" i="33" s="1"/>
  <c r="Q8" i="33" s="1"/>
  <c r="W6" i="33"/>
  <c r="P8" i="33" s="1"/>
  <c r="U6" i="33"/>
  <c r="T6" i="33"/>
  <c r="S6" i="33"/>
  <c r="L6" i="33"/>
  <c r="K6" i="33"/>
  <c r="M6" i="33" s="1"/>
  <c r="H6" i="33"/>
  <c r="G6" i="33"/>
  <c r="I6" i="33" s="1"/>
  <c r="E6" i="33"/>
  <c r="D6" i="33"/>
  <c r="C6" i="33"/>
  <c r="X5" i="33"/>
  <c r="W5" i="33"/>
  <c r="Y5" i="33" s="1"/>
  <c r="T5" i="33"/>
  <c r="S5" i="33"/>
  <c r="U5" i="33" s="1"/>
  <c r="P5" i="33"/>
  <c r="O5" i="33"/>
  <c r="Q5" i="33" s="1"/>
  <c r="H5" i="33"/>
  <c r="G5" i="33"/>
  <c r="I5" i="33" s="1"/>
  <c r="D5" i="33"/>
  <c r="C5" i="33"/>
  <c r="E5" i="33" s="1"/>
  <c r="Y4" i="33"/>
  <c r="X4" i="33"/>
  <c r="W4" i="33"/>
  <c r="T4" i="33"/>
  <c r="S4" i="33"/>
  <c r="P4" i="33"/>
  <c r="O4" i="33"/>
  <c r="Q4" i="33" s="1"/>
  <c r="L4" i="33"/>
  <c r="K4" i="33"/>
  <c r="D4" i="33"/>
  <c r="C4" i="33"/>
  <c r="X3" i="33"/>
  <c r="W3" i="33"/>
  <c r="T3" i="33"/>
  <c r="S3" i="33"/>
  <c r="U3" i="33" s="1"/>
  <c r="P3" i="33"/>
  <c r="O3" i="33"/>
  <c r="L3" i="33"/>
  <c r="K3" i="33"/>
  <c r="M3" i="33" s="1"/>
  <c r="H3" i="33"/>
  <c r="G3" i="33"/>
  <c r="I3" i="33" s="1"/>
  <c r="V2" i="33"/>
  <c r="R2" i="33"/>
  <c r="N2" i="33"/>
  <c r="J2" i="33"/>
  <c r="F2" i="33"/>
  <c r="B2" i="33"/>
  <c r="R28" i="32"/>
  <c r="L28" i="32"/>
  <c r="R27" i="32"/>
  <c r="L27" i="32"/>
  <c r="R26" i="32"/>
  <c r="L26" i="32"/>
  <c r="R24" i="32"/>
  <c r="L24" i="32"/>
  <c r="R23" i="32"/>
  <c r="L23" i="32"/>
  <c r="R22" i="32"/>
  <c r="L22" i="32"/>
  <c r="R20" i="32"/>
  <c r="L20" i="32"/>
  <c r="R19" i="32"/>
  <c r="L19" i="32"/>
  <c r="R18" i="32"/>
  <c r="L18" i="32"/>
  <c r="R16" i="32"/>
  <c r="L16" i="32"/>
  <c r="R15" i="32"/>
  <c r="L15" i="32"/>
  <c r="R14" i="32"/>
  <c r="L14" i="32"/>
  <c r="R12" i="32"/>
  <c r="L12" i="32"/>
  <c r="R11" i="32"/>
  <c r="L11" i="32"/>
  <c r="R10" i="32"/>
  <c r="L10" i="32"/>
  <c r="U8" i="32"/>
  <c r="T8" i="32"/>
  <c r="S8" i="32"/>
  <c r="P8" i="32"/>
  <c r="L8" i="32"/>
  <c r="K8" i="32"/>
  <c r="M8" i="32" s="1"/>
  <c r="H8" i="32"/>
  <c r="AF8" i="32" s="1"/>
  <c r="G8" i="32"/>
  <c r="I8" i="32" s="1"/>
  <c r="E8" i="32"/>
  <c r="D8" i="32"/>
  <c r="C8" i="32"/>
  <c r="Y7" i="32"/>
  <c r="X7" i="32"/>
  <c r="W7" i="32"/>
  <c r="P7" i="32"/>
  <c r="O7" i="32"/>
  <c r="Q7" i="32" s="1"/>
  <c r="L7" i="32"/>
  <c r="K7" i="32"/>
  <c r="M7" i="32" s="1"/>
  <c r="H7" i="32"/>
  <c r="G7" i="32"/>
  <c r="I7" i="32" s="1"/>
  <c r="E7" i="32"/>
  <c r="D7" i="32"/>
  <c r="C7" i="32"/>
  <c r="Y6" i="32"/>
  <c r="X6" i="32"/>
  <c r="O8" i="32" s="1"/>
  <c r="Q8" i="32" s="1"/>
  <c r="W6" i="32"/>
  <c r="T6" i="32"/>
  <c r="S6" i="32"/>
  <c r="U6" i="32" s="1"/>
  <c r="L6" i="32"/>
  <c r="K6" i="32"/>
  <c r="M6" i="32" s="1"/>
  <c r="H6" i="32"/>
  <c r="AF6" i="32" s="1"/>
  <c r="G6" i="32"/>
  <c r="I6" i="32" s="1"/>
  <c r="D6" i="32"/>
  <c r="C6" i="32"/>
  <c r="E6" i="32" s="1"/>
  <c r="Y5" i="32"/>
  <c r="X5" i="32"/>
  <c r="W5" i="32"/>
  <c r="U5" i="32"/>
  <c r="T5" i="32"/>
  <c r="S5" i="32"/>
  <c r="P5" i="32"/>
  <c r="O5" i="32"/>
  <c r="Q5" i="32" s="1"/>
  <c r="H5" i="32"/>
  <c r="G5" i="32"/>
  <c r="I5" i="32" s="1"/>
  <c r="E5" i="32"/>
  <c r="D5" i="32"/>
  <c r="C5" i="32"/>
  <c r="Y4" i="32"/>
  <c r="X4" i="32"/>
  <c r="W4" i="32"/>
  <c r="T4" i="32"/>
  <c r="S4" i="32"/>
  <c r="U4" i="32" s="1"/>
  <c r="P4" i="32"/>
  <c r="O4" i="32"/>
  <c r="Q4" i="32" s="1"/>
  <c r="L4" i="32"/>
  <c r="K4" i="32"/>
  <c r="E4" i="32"/>
  <c r="D4" i="32"/>
  <c r="C4" i="32"/>
  <c r="Y3" i="32"/>
  <c r="X3" i="32"/>
  <c r="W3" i="32"/>
  <c r="T3" i="32"/>
  <c r="S3" i="32"/>
  <c r="U3" i="32" s="1"/>
  <c r="P3" i="32"/>
  <c r="O3" i="32"/>
  <c r="Q3" i="32" s="1"/>
  <c r="L3" i="32"/>
  <c r="K3" i="32"/>
  <c r="H3" i="32"/>
  <c r="I3" i="32" s="1"/>
  <c r="G3" i="32"/>
  <c r="V2" i="32"/>
  <c r="R2" i="32"/>
  <c r="N2" i="32"/>
  <c r="J2" i="32"/>
  <c r="F2" i="32"/>
  <c r="B2" i="32"/>
  <c r="R66" i="31"/>
  <c r="L66" i="31"/>
  <c r="R65" i="31"/>
  <c r="L65" i="31"/>
  <c r="R64" i="31"/>
  <c r="L64" i="31"/>
  <c r="R63" i="31"/>
  <c r="L63" i="31"/>
  <c r="R62" i="31"/>
  <c r="L62" i="31"/>
  <c r="R60" i="31"/>
  <c r="L60" i="31"/>
  <c r="R59" i="31"/>
  <c r="L59" i="31"/>
  <c r="R58" i="31"/>
  <c r="L58" i="31"/>
  <c r="R57" i="31"/>
  <c r="L57" i="31"/>
  <c r="R56" i="31"/>
  <c r="L56" i="31"/>
  <c r="R54" i="31"/>
  <c r="L54" i="31"/>
  <c r="R53" i="31"/>
  <c r="L53" i="31"/>
  <c r="R52" i="31"/>
  <c r="L52" i="31"/>
  <c r="R51" i="31"/>
  <c r="L51" i="31"/>
  <c r="R50" i="31"/>
  <c r="L50" i="31"/>
  <c r="R48" i="31"/>
  <c r="L48" i="31"/>
  <c r="R47" i="31"/>
  <c r="L47" i="31"/>
  <c r="R46" i="31"/>
  <c r="L46" i="31"/>
  <c r="R45" i="31"/>
  <c r="L45" i="31"/>
  <c r="R44" i="31"/>
  <c r="L44" i="31"/>
  <c r="R42" i="31"/>
  <c r="L42" i="31"/>
  <c r="R41" i="31"/>
  <c r="L41" i="31"/>
  <c r="R40" i="31"/>
  <c r="L40" i="31"/>
  <c r="R39" i="31"/>
  <c r="L39" i="31"/>
  <c r="R38" i="31"/>
  <c r="L38" i="31"/>
  <c r="R36" i="31"/>
  <c r="L36" i="31"/>
  <c r="R35" i="31"/>
  <c r="L35" i="31"/>
  <c r="R34" i="31"/>
  <c r="L34" i="31"/>
  <c r="R33" i="31"/>
  <c r="L33" i="31"/>
  <c r="R32" i="31"/>
  <c r="L32" i="31"/>
  <c r="R30" i="31"/>
  <c r="L30" i="31"/>
  <c r="R29" i="31"/>
  <c r="L29" i="31"/>
  <c r="R28" i="31"/>
  <c r="L28" i="31"/>
  <c r="R27" i="31"/>
  <c r="L27" i="31"/>
  <c r="R26" i="31"/>
  <c r="L26" i="31"/>
  <c r="R24" i="31"/>
  <c r="L24" i="31"/>
  <c r="R23" i="31"/>
  <c r="L23" i="31"/>
  <c r="R22" i="31"/>
  <c r="L22" i="31"/>
  <c r="R21" i="31"/>
  <c r="L21" i="31"/>
  <c r="R20" i="31"/>
  <c r="L20" i="31"/>
  <c r="R18" i="31"/>
  <c r="L18" i="31"/>
  <c r="R17" i="31"/>
  <c r="L17" i="31"/>
  <c r="R16" i="31"/>
  <c r="L16" i="31"/>
  <c r="R15" i="31"/>
  <c r="L15" i="31"/>
  <c r="R14" i="31"/>
  <c r="L14" i="31"/>
  <c r="AJ12" i="31"/>
  <c r="AI12" i="31"/>
  <c r="AK12" i="31" s="1"/>
  <c r="AF12" i="31"/>
  <c r="AE12" i="31"/>
  <c r="AG12" i="31" s="1"/>
  <c r="AB12" i="31"/>
  <c r="AA12" i="31"/>
  <c r="AC12" i="31" s="1"/>
  <c r="X12" i="31"/>
  <c r="W12" i="31"/>
  <c r="Y12" i="31" s="1"/>
  <c r="U12" i="31"/>
  <c r="T12" i="31"/>
  <c r="S12" i="31"/>
  <c r="P12" i="31"/>
  <c r="O12" i="31"/>
  <c r="Q12" i="31" s="1"/>
  <c r="L12" i="31"/>
  <c r="K12" i="31"/>
  <c r="M12" i="31" s="1"/>
  <c r="H12" i="31"/>
  <c r="G12" i="31"/>
  <c r="I12" i="31" s="1"/>
  <c r="D12" i="31"/>
  <c r="C12" i="31"/>
  <c r="E12" i="31" s="1"/>
  <c r="AN11" i="31"/>
  <c r="AO11" i="31" s="1"/>
  <c r="AM11" i="31"/>
  <c r="AF11" i="31"/>
  <c r="AE11" i="31"/>
  <c r="AG11" i="31" s="1"/>
  <c r="AB11" i="31"/>
  <c r="AA11" i="31"/>
  <c r="AC11" i="31" s="1"/>
  <c r="X11" i="31"/>
  <c r="W11" i="31"/>
  <c r="Y11" i="31" s="1"/>
  <c r="T11" i="31"/>
  <c r="S11" i="31"/>
  <c r="U11" i="31" s="1"/>
  <c r="P11" i="31"/>
  <c r="O11" i="31"/>
  <c r="Q11" i="31" s="1"/>
  <c r="L11" i="31"/>
  <c r="K11" i="31"/>
  <c r="M11" i="31" s="1"/>
  <c r="H11" i="31"/>
  <c r="G11" i="31"/>
  <c r="I11" i="31" s="1"/>
  <c r="D11" i="31"/>
  <c r="C11" i="31"/>
  <c r="AO10" i="31"/>
  <c r="AN10" i="31"/>
  <c r="AM10" i="31"/>
  <c r="AK10" i="31"/>
  <c r="AJ10" i="31"/>
  <c r="AI10" i="31"/>
  <c r="AB10" i="31"/>
  <c r="AA10" i="31"/>
  <c r="AC10" i="31" s="1"/>
  <c r="X10" i="31"/>
  <c r="W10" i="31"/>
  <c r="Y10" i="31" s="1"/>
  <c r="T10" i="31"/>
  <c r="S10" i="31"/>
  <c r="U10" i="31" s="1"/>
  <c r="P10" i="31"/>
  <c r="O10" i="31"/>
  <c r="Q10" i="31" s="1"/>
  <c r="L10" i="31"/>
  <c r="K10" i="31"/>
  <c r="M10" i="31" s="1"/>
  <c r="H10" i="31"/>
  <c r="G10" i="31"/>
  <c r="I10" i="31" s="1"/>
  <c r="D10" i="31"/>
  <c r="C10" i="31"/>
  <c r="E10" i="31" s="1"/>
  <c r="AO9" i="31"/>
  <c r="AN9" i="31"/>
  <c r="AM9" i="31"/>
  <c r="AJ9" i="31"/>
  <c r="AI9" i="31"/>
  <c r="AK9" i="31" s="1"/>
  <c r="AF9" i="31"/>
  <c r="AE9" i="31"/>
  <c r="AG9" i="31" s="1"/>
  <c r="X9" i="31"/>
  <c r="W9" i="31"/>
  <c r="Y9" i="31" s="1"/>
  <c r="T9" i="31"/>
  <c r="S9" i="31"/>
  <c r="U9" i="31" s="1"/>
  <c r="P9" i="31"/>
  <c r="O9" i="31"/>
  <c r="Q9" i="31" s="1"/>
  <c r="L9" i="31"/>
  <c r="K9" i="31"/>
  <c r="M9" i="31" s="1"/>
  <c r="H9" i="31"/>
  <c r="G9" i="31"/>
  <c r="I9" i="31" s="1"/>
  <c r="D9" i="31"/>
  <c r="C9" i="31"/>
  <c r="E9" i="31" s="1"/>
  <c r="AN8" i="31"/>
  <c r="AM8" i="31"/>
  <c r="AO8" i="31" s="1"/>
  <c r="AJ8" i="31"/>
  <c r="AI8" i="31"/>
  <c r="AF8" i="31"/>
  <c r="AE8" i="31"/>
  <c r="AG8" i="31" s="1"/>
  <c r="AB8" i="31"/>
  <c r="AA8" i="31"/>
  <c r="AC8" i="31" s="1"/>
  <c r="U8" i="31"/>
  <c r="T8" i="31"/>
  <c r="S8" i="31"/>
  <c r="P8" i="31"/>
  <c r="O8" i="31"/>
  <c r="L8" i="31"/>
  <c r="K8" i="31"/>
  <c r="M8" i="31" s="1"/>
  <c r="I8" i="31"/>
  <c r="H8" i="31"/>
  <c r="G8" i="31"/>
  <c r="D8" i="31"/>
  <c r="C8" i="31"/>
  <c r="E8" i="31" s="1"/>
  <c r="AN7" i="31"/>
  <c r="AM7" i="31"/>
  <c r="AO7" i="31" s="1"/>
  <c r="AJ7" i="31"/>
  <c r="AI7" i="31"/>
  <c r="AK7" i="31" s="1"/>
  <c r="AF7" i="31"/>
  <c r="AE7" i="31"/>
  <c r="AG7" i="31" s="1"/>
  <c r="AC7" i="31"/>
  <c r="AB7" i="31"/>
  <c r="AA7" i="31"/>
  <c r="X7" i="31"/>
  <c r="W7" i="31"/>
  <c r="Y7" i="31" s="1"/>
  <c r="P7" i="31"/>
  <c r="O7" i="31"/>
  <c r="L7" i="31"/>
  <c r="K7" i="31"/>
  <c r="M7" i="31" s="1"/>
  <c r="H7" i="31"/>
  <c r="G7" i="31"/>
  <c r="I7" i="31" s="1"/>
  <c r="D7" i="31"/>
  <c r="C7" i="31"/>
  <c r="AN6" i="31"/>
  <c r="AM6" i="31"/>
  <c r="AO6" i="31" s="1"/>
  <c r="AJ6" i="31"/>
  <c r="AI6" i="31"/>
  <c r="AF6" i="31"/>
  <c r="AE6" i="31"/>
  <c r="AG6" i="31" s="1"/>
  <c r="AB6" i="31"/>
  <c r="AA6" i="31"/>
  <c r="X6" i="31"/>
  <c r="W6" i="31"/>
  <c r="T6" i="31"/>
  <c r="S6" i="31"/>
  <c r="U6" i="31" s="1"/>
  <c r="L6" i="31"/>
  <c r="K6" i="31"/>
  <c r="M6" i="31" s="1"/>
  <c r="I6" i="31"/>
  <c r="H6" i="31"/>
  <c r="G6" i="31"/>
  <c r="D6" i="31"/>
  <c r="C6" i="31"/>
  <c r="AN5" i="31"/>
  <c r="AM5" i="31"/>
  <c r="AJ5" i="31"/>
  <c r="AI5" i="31"/>
  <c r="AK5" i="31" s="1"/>
  <c r="AF5" i="31"/>
  <c r="AE5" i="31"/>
  <c r="AG5" i="31" s="1"/>
  <c r="AB5" i="31"/>
  <c r="AC5" i="31" s="1"/>
  <c r="AA5" i="31"/>
  <c r="X5" i="31"/>
  <c r="W5" i="31"/>
  <c r="Y5" i="31" s="1"/>
  <c r="T5" i="31"/>
  <c r="S5" i="31"/>
  <c r="U5" i="31" s="1"/>
  <c r="P5" i="31"/>
  <c r="O5" i="31"/>
  <c r="Q5" i="31" s="1"/>
  <c r="H5" i="31"/>
  <c r="G5" i="31"/>
  <c r="I5" i="31" s="1"/>
  <c r="D5" i="31"/>
  <c r="C5" i="31"/>
  <c r="AN4" i="31"/>
  <c r="AM4" i="31"/>
  <c r="AO4" i="31" s="1"/>
  <c r="AJ4" i="31"/>
  <c r="AI4" i="31"/>
  <c r="AK4" i="31" s="1"/>
  <c r="AG4" i="31"/>
  <c r="AF4" i="31"/>
  <c r="AE4" i="31"/>
  <c r="AB4" i="31"/>
  <c r="AA4" i="31"/>
  <c r="AC4" i="31" s="1"/>
  <c r="X4" i="31"/>
  <c r="W4" i="31"/>
  <c r="Y4" i="31" s="1"/>
  <c r="T4" i="31"/>
  <c r="S4" i="31"/>
  <c r="U4" i="31" s="1"/>
  <c r="P4" i="31"/>
  <c r="O4" i="31"/>
  <c r="L4" i="31"/>
  <c r="K4" i="31"/>
  <c r="M4" i="31" s="1"/>
  <c r="D4" i="31"/>
  <c r="C4" i="31"/>
  <c r="E4" i="31" s="1"/>
  <c r="AN3" i="31"/>
  <c r="AM3" i="31"/>
  <c r="AO3" i="31" s="1"/>
  <c r="AJ3" i="31"/>
  <c r="AI3" i="31"/>
  <c r="AK3" i="31" s="1"/>
  <c r="AF3" i="31"/>
  <c r="AE3" i="31"/>
  <c r="AC3" i="31"/>
  <c r="AB3" i="31"/>
  <c r="AA3" i="31"/>
  <c r="X3" i="31"/>
  <c r="W3" i="31"/>
  <c r="T3" i="31"/>
  <c r="S3" i="31"/>
  <c r="U3" i="31" s="1"/>
  <c r="P3" i="31"/>
  <c r="Q3" i="31" s="1"/>
  <c r="O3" i="31"/>
  <c r="L3" i="31"/>
  <c r="K3" i="31"/>
  <c r="M3" i="31" s="1"/>
  <c r="H3" i="31"/>
  <c r="G3" i="31"/>
  <c r="AL2" i="31"/>
  <c r="AH2" i="31"/>
  <c r="AD2" i="31"/>
  <c r="Z2" i="31"/>
  <c r="V2" i="31"/>
  <c r="R2" i="31"/>
  <c r="N2" i="31"/>
  <c r="J2" i="31"/>
  <c r="F2" i="31"/>
  <c r="B2" i="31"/>
  <c r="R66" i="30"/>
  <c r="L66" i="30"/>
  <c r="R65" i="30"/>
  <c r="L65" i="30"/>
  <c r="R64" i="30"/>
  <c r="L64" i="30"/>
  <c r="R63" i="30"/>
  <c r="L63" i="30"/>
  <c r="R62" i="30"/>
  <c r="L62" i="30"/>
  <c r="R60" i="30"/>
  <c r="L60" i="30"/>
  <c r="R59" i="30"/>
  <c r="L59" i="30"/>
  <c r="R58" i="30"/>
  <c r="L58" i="30"/>
  <c r="R57" i="30"/>
  <c r="L57" i="30"/>
  <c r="R56" i="30"/>
  <c r="L56" i="30"/>
  <c r="R54" i="30"/>
  <c r="L54" i="30"/>
  <c r="R53" i="30"/>
  <c r="L53" i="30"/>
  <c r="R52" i="30"/>
  <c r="L52" i="30"/>
  <c r="R51" i="30"/>
  <c r="L51" i="30"/>
  <c r="R50" i="30"/>
  <c r="L50" i="30"/>
  <c r="R48" i="30"/>
  <c r="L48" i="30"/>
  <c r="R47" i="30"/>
  <c r="L47" i="30"/>
  <c r="R46" i="30"/>
  <c r="L46" i="30"/>
  <c r="R45" i="30"/>
  <c r="L45" i="30"/>
  <c r="R44" i="30"/>
  <c r="L44" i="30"/>
  <c r="R42" i="30"/>
  <c r="L42" i="30"/>
  <c r="R41" i="30"/>
  <c r="L41" i="30"/>
  <c r="R40" i="30"/>
  <c r="L40" i="30"/>
  <c r="R39" i="30"/>
  <c r="L39" i="30"/>
  <c r="R38" i="30"/>
  <c r="L38" i="30"/>
  <c r="R36" i="30"/>
  <c r="L36" i="30"/>
  <c r="R35" i="30"/>
  <c r="L35" i="30"/>
  <c r="R34" i="30"/>
  <c r="L34" i="30"/>
  <c r="R33" i="30"/>
  <c r="L33" i="30"/>
  <c r="R32" i="30"/>
  <c r="L32" i="30"/>
  <c r="R30" i="30"/>
  <c r="L30" i="30"/>
  <c r="R29" i="30"/>
  <c r="L29" i="30"/>
  <c r="R28" i="30"/>
  <c r="L28" i="30"/>
  <c r="R27" i="30"/>
  <c r="L27" i="30"/>
  <c r="R26" i="30"/>
  <c r="L26" i="30"/>
  <c r="R24" i="30"/>
  <c r="L24" i="30"/>
  <c r="R23" i="30"/>
  <c r="L23" i="30"/>
  <c r="R22" i="30"/>
  <c r="L22" i="30"/>
  <c r="R21" i="30"/>
  <c r="L21" i="30"/>
  <c r="R20" i="30"/>
  <c r="L20" i="30"/>
  <c r="R18" i="30"/>
  <c r="L18" i="30"/>
  <c r="R17" i="30"/>
  <c r="L17" i="30"/>
  <c r="R16" i="30"/>
  <c r="L16" i="30"/>
  <c r="R15" i="30"/>
  <c r="L15" i="30"/>
  <c r="R14" i="30"/>
  <c r="L14" i="30"/>
  <c r="AK12" i="30"/>
  <c r="AJ12" i="30"/>
  <c r="AI12" i="30"/>
  <c r="AF12" i="30"/>
  <c r="AE12" i="30"/>
  <c r="AG12" i="30" s="1"/>
  <c r="AB12" i="30"/>
  <c r="AA12" i="30"/>
  <c r="AC12" i="30" s="1"/>
  <c r="X12" i="30"/>
  <c r="W12" i="30"/>
  <c r="Y12" i="30" s="1"/>
  <c r="T12" i="30"/>
  <c r="S12" i="30"/>
  <c r="U12" i="30" s="1"/>
  <c r="P12" i="30"/>
  <c r="O12" i="30"/>
  <c r="L12" i="30"/>
  <c r="K12" i="30"/>
  <c r="M12" i="30" s="1"/>
  <c r="I12" i="30"/>
  <c r="H12" i="30"/>
  <c r="G12" i="30"/>
  <c r="E12" i="30"/>
  <c r="D12" i="30"/>
  <c r="C12" i="30"/>
  <c r="AN11" i="30"/>
  <c r="AM11" i="30"/>
  <c r="AO11" i="30" s="1"/>
  <c r="AF11" i="30"/>
  <c r="AE11" i="30"/>
  <c r="AG11" i="30" s="1"/>
  <c r="AB11" i="30"/>
  <c r="AA11" i="30"/>
  <c r="AC11" i="30" s="1"/>
  <c r="X11" i="30"/>
  <c r="W11" i="30"/>
  <c r="Y11" i="30" s="1"/>
  <c r="T11" i="30"/>
  <c r="S11" i="30"/>
  <c r="U11" i="30" s="1"/>
  <c r="P11" i="30"/>
  <c r="O11" i="30"/>
  <c r="L11" i="30"/>
  <c r="K11" i="30"/>
  <c r="M11" i="30" s="1"/>
  <c r="H11" i="30"/>
  <c r="G11" i="30"/>
  <c r="I11" i="30" s="1"/>
  <c r="D11" i="30"/>
  <c r="C11" i="30"/>
  <c r="E11" i="30" s="1"/>
  <c r="AN10" i="30"/>
  <c r="AM10" i="30"/>
  <c r="AO10" i="30" s="1"/>
  <c r="AJ10" i="30"/>
  <c r="AI10" i="30"/>
  <c r="AB10" i="30"/>
  <c r="AA10" i="30"/>
  <c r="AC10" i="30" s="1"/>
  <c r="Y10" i="30"/>
  <c r="X10" i="30"/>
  <c r="W10" i="30"/>
  <c r="T10" i="30"/>
  <c r="S10" i="30"/>
  <c r="U10" i="30" s="1"/>
  <c r="P10" i="30"/>
  <c r="O10" i="30"/>
  <c r="L10" i="30"/>
  <c r="K10" i="30"/>
  <c r="M10" i="30" s="1"/>
  <c r="H10" i="30"/>
  <c r="G10" i="30"/>
  <c r="I10" i="30" s="1"/>
  <c r="D10" i="30"/>
  <c r="C10" i="30"/>
  <c r="E10" i="30" s="1"/>
  <c r="AN9" i="30"/>
  <c r="AO9" i="30" s="1"/>
  <c r="AM9" i="30"/>
  <c r="AJ9" i="30"/>
  <c r="AI9" i="30"/>
  <c r="AF9" i="30"/>
  <c r="AE9" i="30"/>
  <c r="AG9" i="30" s="1"/>
  <c r="Y9" i="30"/>
  <c r="X9" i="30"/>
  <c r="W9" i="30"/>
  <c r="T9" i="30"/>
  <c r="S9" i="30"/>
  <c r="U9" i="30" s="1"/>
  <c r="P9" i="30"/>
  <c r="O9" i="30"/>
  <c r="L9" i="30"/>
  <c r="K9" i="30"/>
  <c r="M9" i="30" s="1"/>
  <c r="H9" i="30"/>
  <c r="G9" i="30"/>
  <c r="I9" i="30" s="1"/>
  <c r="D9" i="30"/>
  <c r="C9" i="30"/>
  <c r="E9" i="30" s="1"/>
  <c r="AN8" i="30"/>
  <c r="AM8" i="30"/>
  <c r="AO8" i="30" s="1"/>
  <c r="AJ8" i="30"/>
  <c r="AI8" i="30"/>
  <c r="AK8" i="30" s="1"/>
  <c r="AF8" i="30"/>
  <c r="AE8" i="30"/>
  <c r="AB8" i="30"/>
  <c r="AA8" i="30"/>
  <c r="AC8" i="30" s="1"/>
  <c r="T8" i="30"/>
  <c r="S8" i="30"/>
  <c r="U8" i="30" s="1"/>
  <c r="P8" i="30"/>
  <c r="O8" i="30"/>
  <c r="L8" i="30"/>
  <c r="K8" i="30"/>
  <c r="M8" i="30" s="1"/>
  <c r="H8" i="30"/>
  <c r="G8" i="30"/>
  <c r="D8" i="30"/>
  <c r="C8" i="30"/>
  <c r="AN7" i="30"/>
  <c r="AM7" i="30"/>
  <c r="AO7" i="30" s="1"/>
  <c r="AJ7" i="30"/>
  <c r="AI7" i="30"/>
  <c r="AK7" i="30" s="1"/>
  <c r="AF7" i="30"/>
  <c r="AE7" i="30"/>
  <c r="AB7" i="30"/>
  <c r="AA7" i="30"/>
  <c r="AC7" i="30" s="1"/>
  <c r="X7" i="30"/>
  <c r="W7" i="30"/>
  <c r="Y7" i="30" s="1"/>
  <c r="P7" i="30"/>
  <c r="O7" i="30"/>
  <c r="Q7" i="30" s="1"/>
  <c r="L7" i="30"/>
  <c r="K7" i="30"/>
  <c r="M7" i="30" s="1"/>
  <c r="H7" i="30"/>
  <c r="G7" i="30"/>
  <c r="I7" i="30" s="1"/>
  <c r="D7" i="30"/>
  <c r="C7" i="30"/>
  <c r="AN6" i="30"/>
  <c r="AM6" i="30"/>
  <c r="AO6" i="30" s="1"/>
  <c r="AJ6" i="30"/>
  <c r="AI6" i="30"/>
  <c r="AF6" i="30"/>
  <c r="AE6" i="30"/>
  <c r="AG6" i="30" s="1"/>
  <c r="AB6" i="30"/>
  <c r="AA6" i="30"/>
  <c r="AC6" i="30" s="1"/>
  <c r="X6" i="30"/>
  <c r="W6" i="30"/>
  <c r="Y6" i="30" s="1"/>
  <c r="U6" i="30"/>
  <c r="T6" i="30"/>
  <c r="S6" i="30"/>
  <c r="L6" i="30"/>
  <c r="K6" i="30"/>
  <c r="M6" i="30" s="1"/>
  <c r="H6" i="30"/>
  <c r="G6" i="30"/>
  <c r="I6" i="30" s="1"/>
  <c r="D6" i="30"/>
  <c r="C6" i="30"/>
  <c r="AN5" i="30"/>
  <c r="AM5" i="30"/>
  <c r="AJ5" i="30"/>
  <c r="AK5" i="30" s="1"/>
  <c r="AI5" i="30"/>
  <c r="AF5" i="30"/>
  <c r="AE5" i="30"/>
  <c r="AB5" i="30"/>
  <c r="AA5" i="30"/>
  <c r="AC5" i="30" s="1"/>
  <c r="X5" i="30"/>
  <c r="W5" i="30"/>
  <c r="T5" i="30"/>
  <c r="S5" i="30"/>
  <c r="P5" i="30"/>
  <c r="O5" i="30"/>
  <c r="H5" i="30"/>
  <c r="G5" i="30"/>
  <c r="I5" i="30" s="1"/>
  <c r="D5" i="30"/>
  <c r="C5" i="30"/>
  <c r="AN4" i="30"/>
  <c r="AM4" i="30"/>
  <c r="AO4" i="30" s="1"/>
  <c r="AJ4" i="30"/>
  <c r="AI4" i="30"/>
  <c r="AK4" i="30" s="1"/>
  <c r="AF4" i="30"/>
  <c r="AE4" i="30"/>
  <c r="AG4" i="30" s="1"/>
  <c r="AB4" i="30"/>
  <c r="AA4" i="30"/>
  <c r="AC4" i="30" s="1"/>
  <c r="X4" i="30"/>
  <c r="W4" i="30"/>
  <c r="Y4" i="30" s="1"/>
  <c r="T4" i="30"/>
  <c r="S4" i="30"/>
  <c r="P4" i="30"/>
  <c r="O4" i="30"/>
  <c r="L4" i="30"/>
  <c r="K4" i="30"/>
  <c r="M4" i="30" s="1"/>
  <c r="D4" i="30"/>
  <c r="C4" i="30"/>
  <c r="AN3" i="30"/>
  <c r="AM3" i="30"/>
  <c r="AO3" i="30" s="1"/>
  <c r="AK3" i="30"/>
  <c r="AJ3" i="30"/>
  <c r="AI3" i="30"/>
  <c r="AF3" i="30"/>
  <c r="AE3" i="30"/>
  <c r="AG3" i="30" s="1"/>
  <c r="AB3" i="30"/>
  <c r="AA3" i="30"/>
  <c r="AC3" i="30" s="1"/>
  <c r="X3" i="30"/>
  <c r="W3" i="30"/>
  <c r="Y3" i="30" s="1"/>
  <c r="T3" i="30"/>
  <c r="S3" i="30"/>
  <c r="P3" i="30"/>
  <c r="O3" i="30"/>
  <c r="Q3" i="30" s="1"/>
  <c r="L3" i="30"/>
  <c r="K3" i="30"/>
  <c r="M3" i="30" s="1"/>
  <c r="H3" i="30"/>
  <c r="G3" i="30"/>
  <c r="AL2" i="30"/>
  <c r="AH2" i="30"/>
  <c r="AD2" i="30"/>
  <c r="Z2" i="30"/>
  <c r="V2" i="30"/>
  <c r="R2" i="30"/>
  <c r="N2" i="30"/>
  <c r="J2" i="30"/>
  <c r="F2" i="30"/>
  <c r="B2" i="30"/>
  <c r="R66" i="29"/>
  <c r="L66" i="29"/>
  <c r="R65" i="29"/>
  <c r="L65" i="29"/>
  <c r="R64" i="29"/>
  <c r="L64" i="29"/>
  <c r="R63" i="29"/>
  <c r="L63" i="29"/>
  <c r="R62" i="29"/>
  <c r="L62" i="29"/>
  <c r="R60" i="29"/>
  <c r="L60" i="29"/>
  <c r="R59" i="29"/>
  <c r="L59" i="29"/>
  <c r="R58" i="29"/>
  <c r="L58" i="29"/>
  <c r="R57" i="29"/>
  <c r="L57" i="29"/>
  <c r="R56" i="29"/>
  <c r="L56" i="29"/>
  <c r="R54" i="29"/>
  <c r="L54" i="29"/>
  <c r="R53" i="29"/>
  <c r="L53" i="29"/>
  <c r="R52" i="29"/>
  <c r="L52" i="29"/>
  <c r="R51" i="29"/>
  <c r="L51" i="29"/>
  <c r="R50" i="29"/>
  <c r="L50" i="29"/>
  <c r="R48" i="29"/>
  <c r="L48" i="29"/>
  <c r="R47" i="29"/>
  <c r="L47" i="29"/>
  <c r="R46" i="29"/>
  <c r="L46" i="29"/>
  <c r="R45" i="29"/>
  <c r="L45" i="29"/>
  <c r="R44" i="29"/>
  <c r="L44" i="29"/>
  <c r="R42" i="29"/>
  <c r="L42" i="29"/>
  <c r="R41" i="29"/>
  <c r="L41" i="29"/>
  <c r="R40" i="29"/>
  <c r="L40" i="29"/>
  <c r="R39" i="29"/>
  <c r="L39" i="29"/>
  <c r="R38" i="29"/>
  <c r="L38" i="29"/>
  <c r="R36" i="29"/>
  <c r="L36" i="29"/>
  <c r="R35" i="29"/>
  <c r="L35" i="29"/>
  <c r="R34" i="29"/>
  <c r="L34" i="29"/>
  <c r="R33" i="29"/>
  <c r="L33" i="29"/>
  <c r="R32" i="29"/>
  <c r="L32" i="29"/>
  <c r="R30" i="29"/>
  <c r="L30" i="29"/>
  <c r="R29" i="29"/>
  <c r="L29" i="29"/>
  <c r="R28" i="29"/>
  <c r="L28" i="29"/>
  <c r="R27" i="29"/>
  <c r="L27" i="29"/>
  <c r="R26" i="29"/>
  <c r="L26" i="29"/>
  <c r="R24" i="29"/>
  <c r="L24" i="29"/>
  <c r="R23" i="29"/>
  <c r="L23" i="29"/>
  <c r="R22" i="29"/>
  <c r="L22" i="29"/>
  <c r="R21" i="29"/>
  <c r="L21" i="29"/>
  <c r="R20" i="29"/>
  <c r="L20" i="29"/>
  <c r="R18" i="29"/>
  <c r="L18" i="29"/>
  <c r="R17" i="29"/>
  <c r="L17" i="29"/>
  <c r="R16" i="29"/>
  <c r="L16" i="29"/>
  <c r="R15" i="29"/>
  <c r="L15" i="29"/>
  <c r="R14" i="29"/>
  <c r="L14" i="29"/>
  <c r="AJ12" i="29"/>
  <c r="AI12" i="29"/>
  <c r="AK12" i="29" s="1"/>
  <c r="AF12" i="29"/>
  <c r="AE12" i="29"/>
  <c r="AG12" i="29" s="1"/>
  <c r="AB12" i="29"/>
  <c r="AA12" i="29"/>
  <c r="AC12" i="29" s="1"/>
  <c r="X12" i="29"/>
  <c r="W12" i="29"/>
  <c r="Y12" i="29" s="1"/>
  <c r="T12" i="29"/>
  <c r="S12" i="29"/>
  <c r="U12" i="29" s="1"/>
  <c r="P12" i="29"/>
  <c r="O12" i="29"/>
  <c r="L12" i="29"/>
  <c r="K12" i="29"/>
  <c r="M12" i="29" s="1"/>
  <c r="H12" i="29"/>
  <c r="G12" i="29"/>
  <c r="I12" i="29" s="1"/>
  <c r="D12" i="29"/>
  <c r="C12" i="29"/>
  <c r="E12" i="29" s="1"/>
  <c r="AN11" i="29"/>
  <c r="AM11" i="29"/>
  <c r="AO11" i="29" s="1"/>
  <c r="AF11" i="29"/>
  <c r="AE11" i="29"/>
  <c r="AG11" i="29" s="1"/>
  <c r="AB11" i="29"/>
  <c r="AA11" i="29"/>
  <c r="AC11" i="29" s="1"/>
  <c r="X11" i="29"/>
  <c r="W11" i="29"/>
  <c r="Y11" i="29" s="1"/>
  <c r="T11" i="29"/>
  <c r="S11" i="29"/>
  <c r="U11" i="29" s="1"/>
  <c r="P11" i="29"/>
  <c r="O11" i="29"/>
  <c r="L11" i="29"/>
  <c r="K11" i="29"/>
  <c r="M11" i="29" s="1"/>
  <c r="H11" i="29"/>
  <c r="G11" i="29"/>
  <c r="I11" i="29" s="1"/>
  <c r="D11" i="29"/>
  <c r="C11" i="29"/>
  <c r="E11" i="29" s="1"/>
  <c r="AN10" i="29"/>
  <c r="AM10" i="29"/>
  <c r="AO10" i="29" s="1"/>
  <c r="AJ10" i="29"/>
  <c r="AI10" i="29"/>
  <c r="AB10" i="29"/>
  <c r="AA10" i="29"/>
  <c r="AC10" i="29" s="1"/>
  <c r="Y10" i="29"/>
  <c r="X10" i="29"/>
  <c r="W10" i="29"/>
  <c r="T10" i="29"/>
  <c r="S10" i="29"/>
  <c r="U10" i="29" s="1"/>
  <c r="P10" i="29"/>
  <c r="O10" i="29"/>
  <c r="L10" i="29"/>
  <c r="K10" i="29"/>
  <c r="M10" i="29" s="1"/>
  <c r="H10" i="29"/>
  <c r="G10" i="29"/>
  <c r="I10" i="29" s="1"/>
  <c r="E10" i="29"/>
  <c r="D10" i="29"/>
  <c r="C10" i="29"/>
  <c r="AN9" i="29"/>
  <c r="AM9" i="29"/>
  <c r="AO9" i="29" s="1"/>
  <c r="AJ9" i="29"/>
  <c r="AI9" i="29"/>
  <c r="AK9" i="29" s="1"/>
  <c r="AF9" i="29"/>
  <c r="AE9" i="29"/>
  <c r="AG9" i="29" s="1"/>
  <c r="X9" i="29"/>
  <c r="W9" i="29"/>
  <c r="Y9" i="29" s="1"/>
  <c r="T9" i="29"/>
  <c r="S9" i="29"/>
  <c r="U9" i="29" s="1"/>
  <c r="P9" i="29"/>
  <c r="O9" i="29"/>
  <c r="L9" i="29"/>
  <c r="K9" i="29"/>
  <c r="M9" i="29" s="1"/>
  <c r="H9" i="29"/>
  <c r="G9" i="29"/>
  <c r="I9" i="29" s="1"/>
  <c r="E9" i="29"/>
  <c r="D9" i="29"/>
  <c r="C9" i="29"/>
  <c r="AN8" i="29"/>
  <c r="AM8" i="29"/>
  <c r="AO8" i="29" s="1"/>
  <c r="AJ8" i="29"/>
  <c r="AI8" i="29"/>
  <c r="AK8" i="29" s="1"/>
  <c r="AF8" i="29"/>
  <c r="AE8" i="29"/>
  <c r="AG8" i="29" s="1"/>
  <c r="AB8" i="29"/>
  <c r="AA8" i="29"/>
  <c r="AC8" i="29" s="1"/>
  <c r="T8" i="29"/>
  <c r="S8" i="29"/>
  <c r="U8" i="29" s="1"/>
  <c r="P8" i="29"/>
  <c r="O8" i="29"/>
  <c r="L8" i="29"/>
  <c r="K8" i="29"/>
  <c r="M8" i="29" s="1"/>
  <c r="I8" i="29"/>
  <c r="H8" i="29"/>
  <c r="G8" i="29"/>
  <c r="D8" i="29"/>
  <c r="C8" i="29"/>
  <c r="AN7" i="29"/>
  <c r="AM7" i="29"/>
  <c r="AJ7" i="29"/>
  <c r="AI7" i="29"/>
  <c r="AF7" i="29"/>
  <c r="AE7" i="29"/>
  <c r="AG7" i="29" s="1"/>
  <c r="AB7" i="29"/>
  <c r="AA7" i="29"/>
  <c r="AC7" i="29" s="1"/>
  <c r="X7" i="29"/>
  <c r="W7" i="29"/>
  <c r="Y7" i="29" s="1"/>
  <c r="P7" i="29"/>
  <c r="O7" i="29"/>
  <c r="Q7" i="29" s="1"/>
  <c r="L7" i="29"/>
  <c r="K7" i="29"/>
  <c r="M7" i="29" s="1"/>
  <c r="H7" i="29"/>
  <c r="G7" i="29"/>
  <c r="I7" i="29" s="1"/>
  <c r="D7" i="29"/>
  <c r="C7" i="29"/>
  <c r="AN6" i="29"/>
  <c r="AM6" i="29"/>
  <c r="AJ6" i="29"/>
  <c r="AI6" i="29"/>
  <c r="AK6" i="29" s="1"/>
  <c r="AF6" i="29"/>
  <c r="AE6" i="29"/>
  <c r="AG6" i="29" s="1"/>
  <c r="AB6" i="29"/>
  <c r="AA6" i="29"/>
  <c r="AC6" i="29" s="1"/>
  <c r="X6" i="29"/>
  <c r="W6" i="29"/>
  <c r="T6" i="29"/>
  <c r="S6" i="29"/>
  <c r="U6" i="29" s="1"/>
  <c r="L6" i="29"/>
  <c r="K6" i="29"/>
  <c r="M6" i="29" s="1"/>
  <c r="H6" i="29"/>
  <c r="G6" i="29"/>
  <c r="I6" i="29" s="1"/>
  <c r="D6" i="29"/>
  <c r="C6" i="29"/>
  <c r="AN5" i="29"/>
  <c r="AM5" i="29"/>
  <c r="AJ5" i="29"/>
  <c r="AI5" i="29"/>
  <c r="AK5" i="29" s="1"/>
  <c r="AF5" i="29"/>
  <c r="AE5" i="29"/>
  <c r="AG5" i="29" s="1"/>
  <c r="AB5" i="29"/>
  <c r="AA5" i="29"/>
  <c r="AC5" i="29" s="1"/>
  <c r="X5" i="29"/>
  <c r="W5" i="29"/>
  <c r="Y5" i="29" s="1"/>
  <c r="T5" i="29"/>
  <c r="S5" i="29"/>
  <c r="U5" i="29" s="1"/>
  <c r="Q5" i="29"/>
  <c r="P5" i="29"/>
  <c r="O5" i="29"/>
  <c r="H5" i="29"/>
  <c r="G5" i="29"/>
  <c r="I5" i="29" s="1"/>
  <c r="D5" i="29"/>
  <c r="C5" i="29"/>
  <c r="AN4" i="29"/>
  <c r="AM4" i="29"/>
  <c r="AO4" i="29" s="1"/>
  <c r="AK4" i="29"/>
  <c r="AJ4" i="29"/>
  <c r="AI4" i="29"/>
  <c r="AG4" i="29"/>
  <c r="AF4" i="29"/>
  <c r="AE4" i="29"/>
  <c r="AB4" i="29"/>
  <c r="AA4" i="29"/>
  <c r="AC4" i="29" s="1"/>
  <c r="X4" i="29"/>
  <c r="W4" i="29"/>
  <c r="Y4" i="29" s="1"/>
  <c r="T4" i="29"/>
  <c r="S4" i="29"/>
  <c r="P4" i="29"/>
  <c r="O4" i="29"/>
  <c r="L4" i="29"/>
  <c r="K4" i="29"/>
  <c r="M4" i="29" s="1"/>
  <c r="D4" i="29"/>
  <c r="C4" i="29"/>
  <c r="AN3" i="29"/>
  <c r="AM3" i="29"/>
  <c r="AJ3" i="29"/>
  <c r="AI3" i="29"/>
  <c r="AK3" i="29" s="1"/>
  <c r="AF3" i="29"/>
  <c r="AE3" i="29"/>
  <c r="AG3" i="29" s="1"/>
  <c r="AB3" i="29"/>
  <c r="AA3" i="29"/>
  <c r="X3" i="29"/>
  <c r="W3" i="29"/>
  <c r="T3" i="29"/>
  <c r="S3" i="29"/>
  <c r="Q3" i="29"/>
  <c r="P3" i="29"/>
  <c r="O3" i="29"/>
  <c r="L3" i="29"/>
  <c r="K3" i="29"/>
  <c r="M3" i="29" s="1"/>
  <c r="H3" i="29"/>
  <c r="G3" i="29"/>
  <c r="AL2" i="29"/>
  <c r="AH2" i="29"/>
  <c r="AD2" i="29"/>
  <c r="Z2" i="29"/>
  <c r="V2" i="29"/>
  <c r="R2" i="29"/>
  <c r="N2" i="29"/>
  <c r="J2" i="29"/>
  <c r="F2" i="29"/>
  <c r="B2" i="29"/>
  <c r="R66" i="28"/>
  <c r="L66" i="28"/>
  <c r="R65" i="28"/>
  <c r="L65" i="28"/>
  <c r="R64" i="28"/>
  <c r="L64" i="28"/>
  <c r="R63" i="28"/>
  <c r="L63" i="28"/>
  <c r="R62" i="28"/>
  <c r="L62" i="28"/>
  <c r="R60" i="28"/>
  <c r="L60" i="28"/>
  <c r="R59" i="28"/>
  <c r="L59" i="28"/>
  <c r="R58" i="28"/>
  <c r="L58" i="28"/>
  <c r="R57" i="28"/>
  <c r="L57" i="28"/>
  <c r="R56" i="28"/>
  <c r="L56" i="28"/>
  <c r="R54" i="28"/>
  <c r="L54" i="28"/>
  <c r="R53" i="28"/>
  <c r="L53" i="28"/>
  <c r="R52" i="28"/>
  <c r="L52" i="28"/>
  <c r="R51" i="28"/>
  <c r="L51" i="28"/>
  <c r="R50" i="28"/>
  <c r="L50" i="28"/>
  <c r="R48" i="28"/>
  <c r="L48" i="28"/>
  <c r="R47" i="28"/>
  <c r="L47" i="28"/>
  <c r="R46" i="28"/>
  <c r="L46" i="28"/>
  <c r="R45" i="28"/>
  <c r="L45" i="28"/>
  <c r="R44" i="28"/>
  <c r="L44" i="28"/>
  <c r="R42" i="28"/>
  <c r="L42" i="28"/>
  <c r="R41" i="28"/>
  <c r="L41" i="28"/>
  <c r="R40" i="28"/>
  <c r="L40" i="28"/>
  <c r="R39" i="28"/>
  <c r="L39" i="28"/>
  <c r="R38" i="28"/>
  <c r="L38" i="28"/>
  <c r="R36" i="28"/>
  <c r="L36" i="28"/>
  <c r="R35" i="28"/>
  <c r="L35" i="28"/>
  <c r="R34" i="28"/>
  <c r="L34" i="28"/>
  <c r="R33" i="28"/>
  <c r="L33" i="28"/>
  <c r="R32" i="28"/>
  <c r="L32" i="28"/>
  <c r="R30" i="28"/>
  <c r="L30" i="28"/>
  <c r="R29" i="28"/>
  <c r="L29" i="28"/>
  <c r="R28" i="28"/>
  <c r="L28" i="28"/>
  <c r="R27" i="28"/>
  <c r="L27" i="28"/>
  <c r="R26" i="28"/>
  <c r="L26" i="28"/>
  <c r="R24" i="28"/>
  <c r="L24" i="28"/>
  <c r="R23" i="28"/>
  <c r="L23" i="28"/>
  <c r="R22" i="28"/>
  <c r="L22" i="28"/>
  <c r="R21" i="28"/>
  <c r="L21" i="28"/>
  <c r="R20" i="28"/>
  <c r="L20" i="28"/>
  <c r="R18" i="28"/>
  <c r="L18" i="28"/>
  <c r="R17" i="28"/>
  <c r="L17" i="28"/>
  <c r="R16" i="28"/>
  <c r="L16" i="28"/>
  <c r="R15" i="28"/>
  <c r="L15" i="28"/>
  <c r="R14" i="28"/>
  <c r="L14" i="28"/>
  <c r="AJ12" i="28"/>
  <c r="AI12" i="28"/>
  <c r="AK12" i="28" s="1"/>
  <c r="AF12" i="28"/>
  <c r="AE12" i="28"/>
  <c r="AG12" i="28" s="1"/>
  <c r="AB12" i="28"/>
  <c r="AA12" i="28"/>
  <c r="AC12" i="28" s="1"/>
  <c r="X12" i="28"/>
  <c r="W12" i="28"/>
  <c r="Y12" i="28" s="1"/>
  <c r="T12" i="28"/>
  <c r="S12" i="28"/>
  <c r="U12" i="28" s="1"/>
  <c r="P12" i="28"/>
  <c r="O12" i="28"/>
  <c r="L12" i="28"/>
  <c r="K12" i="28"/>
  <c r="M12" i="28" s="1"/>
  <c r="I12" i="28"/>
  <c r="H12" i="28"/>
  <c r="G12" i="28"/>
  <c r="D12" i="28"/>
  <c r="C12" i="28"/>
  <c r="E12" i="28" s="1"/>
  <c r="AN11" i="28"/>
  <c r="AM11" i="28"/>
  <c r="AO11" i="28" s="1"/>
  <c r="AF11" i="28"/>
  <c r="AE11" i="28"/>
  <c r="AG11" i="28" s="1"/>
  <c r="AB11" i="28"/>
  <c r="AA11" i="28"/>
  <c r="AC11" i="28" s="1"/>
  <c r="X11" i="28"/>
  <c r="W11" i="28"/>
  <c r="Y11" i="28" s="1"/>
  <c r="T11" i="28"/>
  <c r="S11" i="28"/>
  <c r="U11" i="28" s="1"/>
  <c r="P11" i="28"/>
  <c r="O11" i="28"/>
  <c r="L11" i="28"/>
  <c r="K11" i="28"/>
  <c r="M11" i="28" s="1"/>
  <c r="H11" i="28"/>
  <c r="G11" i="28"/>
  <c r="I11" i="28" s="1"/>
  <c r="D11" i="28"/>
  <c r="C11" i="28"/>
  <c r="E11" i="28" s="1"/>
  <c r="AN10" i="28"/>
  <c r="AM10" i="28"/>
  <c r="AJ10" i="28"/>
  <c r="AI10" i="28"/>
  <c r="AK10" i="28" s="1"/>
  <c r="AB10" i="28"/>
  <c r="AA10" i="28"/>
  <c r="AC10" i="28" s="1"/>
  <c r="X10" i="28"/>
  <c r="W10" i="28"/>
  <c r="Y10" i="28" s="1"/>
  <c r="T10" i="28"/>
  <c r="S10" i="28"/>
  <c r="U10" i="28" s="1"/>
  <c r="P10" i="28"/>
  <c r="O10" i="28"/>
  <c r="L10" i="28"/>
  <c r="K10" i="28"/>
  <c r="M10" i="28" s="1"/>
  <c r="H10" i="28"/>
  <c r="G10" i="28"/>
  <c r="I10" i="28" s="1"/>
  <c r="D10" i="28"/>
  <c r="C10" i="28"/>
  <c r="E10" i="28" s="1"/>
  <c r="AO9" i="28"/>
  <c r="AN9" i="28"/>
  <c r="AM9" i="28"/>
  <c r="AJ9" i="28"/>
  <c r="AI9" i="28"/>
  <c r="AK9" i="28" s="1"/>
  <c r="AF9" i="28"/>
  <c r="AE9" i="28"/>
  <c r="AG9" i="28" s="1"/>
  <c r="X9" i="28"/>
  <c r="W9" i="28"/>
  <c r="Y9" i="28" s="1"/>
  <c r="T9" i="28"/>
  <c r="S9" i="28"/>
  <c r="U9" i="28" s="1"/>
  <c r="P9" i="28"/>
  <c r="O9" i="28"/>
  <c r="L9" i="28"/>
  <c r="K9" i="28"/>
  <c r="M9" i="28" s="1"/>
  <c r="I9" i="28"/>
  <c r="H9" i="28"/>
  <c r="G9" i="28"/>
  <c r="D9" i="28"/>
  <c r="C9" i="28"/>
  <c r="E9" i="28" s="1"/>
  <c r="AN8" i="28"/>
  <c r="AM8" i="28"/>
  <c r="AO8" i="28" s="1"/>
  <c r="AJ8" i="28"/>
  <c r="AI8" i="28"/>
  <c r="AF8" i="28"/>
  <c r="AE8" i="28"/>
  <c r="AB8" i="28"/>
  <c r="AA8" i="28"/>
  <c r="AC8" i="28" s="1"/>
  <c r="T8" i="28"/>
  <c r="S8" i="28"/>
  <c r="U8" i="28" s="1"/>
  <c r="P8" i="28"/>
  <c r="O8" i="28"/>
  <c r="L8" i="28"/>
  <c r="K8" i="28"/>
  <c r="M8" i="28" s="1"/>
  <c r="I8" i="28"/>
  <c r="H8" i="28"/>
  <c r="G8" i="28"/>
  <c r="D8" i="28"/>
  <c r="C8" i="28"/>
  <c r="AN7" i="28"/>
  <c r="AM7" i="28"/>
  <c r="AO7" i="28" s="1"/>
  <c r="AJ7" i="28"/>
  <c r="AI7" i="28"/>
  <c r="AF7" i="28"/>
  <c r="AE7" i="28"/>
  <c r="AB7" i="28"/>
  <c r="AA7" i="28"/>
  <c r="AC7" i="28" s="1"/>
  <c r="X7" i="28"/>
  <c r="W7" i="28"/>
  <c r="P7" i="28"/>
  <c r="O7" i="28"/>
  <c r="Q7" i="28" s="1"/>
  <c r="L7" i="28"/>
  <c r="K7" i="28"/>
  <c r="M7" i="28" s="1"/>
  <c r="H7" i="28"/>
  <c r="G7" i="28"/>
  <c r="I7" i="28" s="1"/>
  <c r="D7" i="28"/>
  <c r="C7" i="28"/>
  <c r="AN6" i="28"/>
  <c r="AM6" i="28"/>
  <c r="AK6" i="28"/>
  <c r="AJ6" i="28"/>
  <c r="AI6" i="28"/>
  <c r="AG6" i="28"/>
  <c r="AF6" i="28"/>
  <c r="AE6" i="28"/>
  <c r="AB6" i="28"/>
  <c r="AA6" i="28"/>
  <c r="AC6" i="28" s="1"/>
  <c r="X6" i="28"/>
  <c r="W6" i="28"/>
  <c r="Y6" i="28" s="1"/>
  <c r="T6" i="28"/>
  <c r="S6" i="28"/>
  <c r="U6" i="28" s="1"/>
  <c r="L6" i="28"/>
  <c r="K6" i="28"/>
  <c r="M6" i="28" s="1"/>
  <c r="H6" i="28"/>
  <c r="G6" i="28"/>
  <c r="I6" i="28" s="1"/>
  <c r="D6" i="28"/>
  <c r="C6" i="28"/>
  <c r="AN5" i="28"/>
  <c r="AM5" i="28"/>
  <c r="AJ5" i="28"/>
  <c r="AI5" i="28"/>
  <c r="AK5" i="28" s="1"/>
  <c r="AF5" i="28"/>
  <c r="AE5" i="28"/>
  <c r="AG5" i="28" s="1"/>
  <c r="AB5" i="28"/>
  <c r="AA5" i="28"/>
  <c r="AC5" i="28" s="1"/>
  <c r="X5" i="28"/>
  <c r="W5" i="28"/>
  <c r="T5" i="28"/>
  <c r="U5" i="28" s="1"/>
  <c r="S5" i="28"/>
  <c r="P5" i="28"/>
  <c r="O5" i="28"/>
  <c r="Q5" i="28" s="1"/>
  <c r="H5" i="28"/>
  <c r="G5" i="28"/>
  <c r="I5" i="28" s="1"/>
  <c r="D5" i="28"/>
  <c r="C5" i="28"/>
  <c r="AN4" i="28"/>
  <c r="AM4" i="28"/>
  <c r="AJ4" i="28"/>
  <c r="AK4" i="28" s="1"/>
  <c r="AI4" i="28"/>
  <c r="AF4" i="28"/>
  <c r="AE4" i="28"/>
  <c r="AG4" i="28" s="1"/>
  <c r="AB4" i="28"/>
  <c r="AA4" i="28"/>
  <c r="X4" i="28"/>
  <c r="W4" i="28"/>
  <c r="T4" i="28"/>
  <c r="S4" i="28"/>
  <c r="P4" i="28"/>
  <c r="O4" i="28"/>
  <c r="L4" i="28"/>
  <c r="K4" i="28"/>
  <c r="M4" i="28" s="1"/>
  <c r="D4" i="28"/>
  <c r="C4" i="28"/>
  <c r="AN3" i="28"/>
  <c r="AM3" i="28"/>
  <c r="AJ3" i="28"/>
  <c r="AI3" i="28"/>
  <c r="AK3" i="28" s="1"/>
  <c r="AF3" i="28"/>
  <c r="AE3" i="28"/>
  <c r="AG3" i="28" s="1"/>
  <c r="AB3" i="28"/>
  <c r="AA3" i="28"/>
  <c r="X3" i="28"/>
  <c r="W3" i="28"/>
  <c r="U3" i="28"/>
  <c r="T3" i="28"/>
  <c r="S3" i="28"/>
  <c r="Q3" i="28"/>
  <c r="P3" i="28"/>
  <c r="O3" i="28"/>
  <c r="L3" i="28"/>
  <c r="K3" i="28"/>
  <c r="M3" i="28" s="1"/>
  <c r="H3" i="28"/>
  <c r="G3" i="28"/>
  <c r="AL2" i="28"/>
  <c r="AH2" i="28"/>
  <c r="AD2" i="28"/>
  <c r="Z2" i="28"/>
  <c r="V2" i="28"/>
  <c r="R2" i="28"/>
  <c r="N2" i="28"/>
  <c r="J2" i="28"/>
  <c r="F2" i="28"/>
  <c r="B2" i="28"/>
  <c r="R66" i="27"/>
  <c r="L66" i="27"/>
  <c r="R65" i="27"/>
  <c r="L65" i="27"/>
  <c r="R64" i="27"/>
  <c r="L64" i="27"/>
  <c r="R63" i="27"/>
  <c r="L63" i="27"/>
  <c r="R62" i="27"/>
  <c r="L62" i="27"/>
  <c r="R60" i="27"/>
  <c r="L60" i="27"/>
  <c r="R59" i="27"/>
  <c r="L59" i="27"/>
  <c r="R58" i="27"/>
  <c r="L58" i="27"/>
  <c r="R57" i="27"/>
  <c r="L57" i="27"/>
  <c r="R56" i="27"/>
  <c r="L56" i="27"/>
  <c r="R54" i="27"/>
  <c r="L54" i="27"/>
  <c r="R53" i="27"/>
  <c r="L53" i="27"/>
  <c r="R52" i="27"/>
  <c r="L52" i="27"/>
  <c r="R51" i="27"/>
  <c r="L51" i="27"/>
  <c r="R50" i="27"/>
  <c r="L50" i="27"/>
  <c r="R48" i="27"/>
  <c r="L48" i="27"/>
  <c r="R47" i="27"/>
  <c r="L47" i="27"/>
  <c r="R46" i="27"/>
  <c r="L46" i="27"/>
  <c r="R45" i="27"/>
  <c r="L45" i="27"/>
  <c r="R44" i="27"/>
  <c r="L44" i="27"/>
  <c r="R42" i="27"/>
  <c r="L42" i="27"/>
  <c r="R41" i="27"/>
  <c r="L41" i="27"/>
  <c r="R40" i="27"/>
  <c r="L40" i="27"/>
  <c r="R39" i="27"/>
  <c r="L39" i="27"/>
  <c r="R38" i="27"/>
  <c r="L38" i="27"/>
  <c r="R36" i="27"/>
  <c r="L36" i="27"/>
  <c r="R35" i="27"/>
  <c r="L35" i="27"/>
  <c r="R34" i="27"/>
  <c r="L34" i="27"/>
  <c r="R33" i="27"/>
  <c r="L33" i="27"/>
  <c r="R32" i="27"/>
  <c r="L32" i="27"/>
  <c r="R30" i="27"/>
  <c r="L30" i="27"/>
  <c r="R29" i="27"/>
  <c r="L29" i="27"/>
  <c r="R28" i="27"/>
  <c r="L28" i="27"/>
  <c r="R27" i="27"/>
  <c r="L27" i="27"/>
  <c r="R26" i="27"/>
  <c r="L26" i="27"/>
  <c r="R24" i="27"/>
  <c r="L24" i="27"/>
  <c r="R23" i="27"/>
  <c r="L23" i="27"/>
  <c r="R22" i="27"/>
  <c r="L22" i="27"/>
  <c r="R21" i="27"/>
  <c r="L21" i="27"/>
  <c r="R20" i="27"/>
  <c r="L20" i="27"/>
  <c r="R18" i="27"/>
  <c r="L18" i="27"/>
  <c r="R17" i="27"/>
  <c r="L17" i="27"/>
  <c r="R16" i="27"/>
  <c r="L16" i="27"/>
  <c r="R15" i="27"/>
  <c r="L15" i="27"/>
  <c r="R14" i="27"/>
  <c r="L14" i="27"/>
  <c r="AJ12" i="27"/>
  <c r="AI12" i="27"/>
  <c r="AK12" i="27" s="1"/>
  <c r="AF12" i="27"/>
  <c r="AE12" i="27"/>
  <c r="AG12" i="27" s="1"/>
  <c r="AB12" i="27"/>
  <c r="AA12" i="27"/>
  <c r="AC12" i="27" s="1"/>
  <c r="X12" i="27"/>
  <c r="W12" i="27"/>
  <c r="Y12" i="27" s="1"/>
  <c r="T12" i="27"/>
  <c r="S12" i="27"/>
  <c r="U12" i="27" s="1"/>
  <c r="P12" i="27"/>
  <c r="O12" i="27"/>
  <c r="L12" i="27"/>
  <c r="K12" i="27"/>
  <c r="M12" i="27" s="1"/>
  <c r="H12" i="27"/>
  <c r="G12" i="27"/>
  <c r="I12" i="27" s="1"/>
  <c r="D12" i="27"/>
  <c r="C12" i="27"/>
  <c r="AN11" i="27"/>
  <c r="AM11" i="27"/>
  <c r="AO11" i="27" s="1"/>
  <c r="AF11" i="27"/>
  <c r="AE11" i="27"/>
  <c r="AG11" i="27" s="1"/>
  <c r="AB11" i="27"/>
  <c r="AA11" i="27"/>
  <c r="AC11" i="27" s="1"/>
  <c r="X11" i="27"/>
  <c r="W11" i="27"/>
  <c r="Y11" i="27" s="1"/>
  <c r="T11" i="27"/>
  <c r="S11" i="27"/>
  <c r="U11" i="27" s="1"/>
  <c r="P11" i="27"/>
  <c r="O11" i="27"/>
  <c r="L11" i="27"/>
  <c r="K11" i="27"/>
  <c r="M11" i="27" s="1"/>
  <c r="H11" i="27"/>
  <c r="G11" i="27"/>
  <c r="I11" i="27" s="1"/>
  <c r="D11" i="27"/>
  <c r="C11" i="27"/>
  <c r="AN10" i="27"/>
  <c r="AM10" i="27"/>
  <c r="AO10" i="27" s="1"/>
  <c r="AJ10" i="27"/>
  <c r="AI10" i="27"/>
  <c r="AC10" i="27"/>
  <c r="AB10" i="27"/>
  <c r="AA10" i="27"/>
  <c r="X10" i="27"/>
  <c r="W10" i="27"/>
  <c r="Y10" i="27" s="1"/>
  <c r="T10" i="27"/>
  <c r="S10" i="27"/>
  <c r="U10" i="27" s="1"/>
  <c r="P10" i="27"/>
  <c r="O10" i="27"/>
  <c r="L10" i="27"/>
  <c r="K10" i="27"/>
  <c r="M10" i="27" s="1"/>
  <c r="I10" i="27"/>
  <c r="H10" i="27"/>
  <c r="G10" i="27"/>
  <c r="D10" i="27"/>
  <c r="C10" i="27"/>
  <c r="AN9" i="27"/>
  <c r="AM9" i="27"/>
  <c r="AJ9" i="27"/>
  <c r="AI9" i="27"/>
  <c r="AK9" i="27" s="1"/>
  <c r="AF9" i="27"/>
  <c r="AG9" i="27" s="1"/>
  <c r="AE9" i="27"/>
  <c r="X9" i="27"/>
  <c r="W9" i="27"/>
  <c r="Y9" i="27" s="1"/>
  <c r="T9" i="27"/>
  <c r="S9" i="27"/>
  <c r="U9" i="27" s="1"/>
  <c r="P9" i="27"/>
  <c r="O9" i="27"/>
  <c r="L9" i="27"/>
  <c r="K9" i="27"/>
  <c r="M9" i="27" s="1"/>
  <c r="H9" i="27"/>
  <c r="G9" i="27"/>
  <c r="I9" i="27" s="1"/>
  <c r="D9" i="27"/>
  <c r="C9" i="27"/>
  <c r="AN8" i="27"/>
  <c r="AM8" i="27"/>
  <c r="AO8" i="27" s="1"/>
  <c r="AJ8" i="27"/>
  <c r="AI8" i="27"/>
  <c r="AK8" i="27" s="1"/>
  <c r="AF8" i="27"/>
  <c r="AG8" i="27" s="1"/>
  <c r="AE8" i="27"/>
  <c r="AB8" i="27"/>
  <c r="AA8" i="27"/>
  <c r="T8" i="27"/>
  <c r="S8" i="27"/>
  <c r="U8" i="27" s="1"/>
  <c r="Q8" i="27"/>
  <c r="P8" i="27"/>
  <c r="O8" i="27"/>
  <c r="L8" i="27"/>
  <c r="K8" i="27"/>
  <c r="M8" i="27" s="1"/>
  <c r="H8" i="27"/>
  <c r="G8" i="27"/>
  <c r="D8" i="27"/>
  <c r="C8" i="27"/>
  <c r="AN7" i="27"/>
  <c r="AO7" i="27" s="1"/>
  <c r="AM7" i="27"/>
  <c r="AJ7" i="27"/>
  <c r="AI7" i="27"/>
  <c r="AK7" i="27" s="1"/>
  <c r="AF7" i="27"/>
  <c r="AE7" i="27"/>
  <c r="AB7" i="27"/>
  <c r="AA7" i="27"/>
  <c r="X7" i="27"/>
  <c r="Y7" i="27" s="1"/>
  <c r="W7" i="27"/>
  <c r="P7" i="27"/>
  <c r="O7" i="27"/>
  <c r="Q7" i="27" s="1"/>
  <c r="L7" i="27"/>
  <c r="K7" i="27"/>
  <c r="M7" i="27" s="1"/>
  <c r="H7" i="27"/>
  <c r="G7" i="27"/>
  <c r="I7" i="27" s="1"/>
  <c r="D7" i="27"/>
  <c r="C7" i="27"/>
  <c r="E7" i="27" s="1"/>
  <c r="AO6" i="27"/>
  <c r="AN6" i="27"/>
  <c r="AM6" i="27"/>
  <c r="AJ6" i="27"/>
  <c r="AI6" i="27"/>
  <c r="AK6" i="27" s="1"/>
  <c r="AF6" i="27"/>
  <c r="AE6" i="27"/>
  <c r="AB6" i="27"/>
  <c r="AA6" i="27"/>
  <c r="AC6" i="27" s="1"/>
  <c r="Y6" i="27"/>
  <c r="X6" i="27"/>
  <c r="W6" i="27"/>
  <c r="T6" i="27"/>
  <c r="S6" i="27"/>
  <c r="U6" i="27" s="1"/>
  <c r="L6" i="27"/>
  <c r="K6" i="27"/>
  <c r="M6" i="27" s="1"/>
  <c r="H6" i="27"/>
  <c r="G6" i="27"/>
  <c r="I6" i="27" s="1"/>
  <c r="D6" i="27"/>
  <c r="C6" i="27"/>
  <c r="E6" i="27" s="1"/>
  <c r="AN5" i="27"/>
  <c r="AM5" i="27"/>
  <c r="AJ5" i="27"/>
  <c r="AI5" i="27"/>
  <c r="AK5" i="27" s="1"/>
  <c r="AF5" i="27"/>
  <c r="AE5" i="27"/>
  <c r="AB5" i="27"/>
  <c r="AA5" i="27"/>
  <c r="AC5" i="27" s="1"/>
  <c r="Y5" i="27"/>
  <c r="X5" i="27"/>
  <c r="W5" i="27"/>
  <c r="T5" i="27"/>
  <c r="S5" i="27"/>
  <c r="U5" i="27" s="1"/>
  <c r="P5" i="27"/>
  <c r="O5" i="27"/>
  <c r="H5" i="27"/>
  <c r="G5" i="27"/>
  <c r="I5" i="27" s="1"/>
  <c r="D5" i="27"/>
  <c r="C5" i="27"/>
  <c r="E5" i="27" s="1"/>
  <c r="AO4" i="27"/>
  <c r="AN4" i="27"/>
  <c r="AM4" i="27"/>
  <c r="AJ4" i="27"/>
  <c r="AK4" i="27" s="1"/>
  <c r="AI4" i="27"/>
  <c r="AF4" i="27"/>
  <c r="AE4" i="27"/>
  <c r="AG4" i="27" s="1"/>
  <c r="AB4" i="27"/>
  <c r="AA4" i="27"/>
  <c r="Y4" i="27"/>
  <c r="X4" i="27"/>
  <c r="W4" i="27"/>
  <c r="T4" i="27"/>
  <c r="S4" i="27"/>
  <c r="U4" i="27" s="1"/>
  <c r="P4" i="27"/>
  <c r="O4" i="27"/>
  <c r="Q4" i="27" s="1"/>
  <c r="L4" i="27"/>
  <c r="K4" i="27"/>
  <c r="D4" i="27"/>
  <c r="C4" i="27"/>
  <c r="E4" i="27" s="1"/>
  <c r="AN3" i="27"/>
  <c r="AM3" i="27"/>
  <c r="AK3" i="27"/>
  <c r="AJ3" i="27"/>
  <c r="AI3" i="27"/>
  <c r="AF3" i="27"/>
  <c r="AE3" i="27"/>
  <c r="AB3" i="27"/>
  <c r="AA3" i="27"/>
  <c r="X3" i="27"/>
  <c r="W3" i="27"/>
  <c r="Y3" i="27" s="1"/>
  <c r="T3" i="27"/>
  <c r="S3" i="27"/>
  <c r="U3" i="27" s="1"/>
  <c r="P3" i="27"/>
  <c r="O3" i="27"/>
  <c r="Q3" i="27" s="1"/>
  <c r="L3" i="27"/>
  <c r="K3" i="27"/>
  <c r="M3" i="27" s="1"/>
  <c r="H3" i="27"/>
  <c r="G3" i="27"/>
  <c r="I3" i="27" s="1"/>
  <c r="AL2" i="27"/>
  <c r="AH2" i="27"/>
  <c r="AD2" i="27"/>
  <c r="Z2" i="27"/>
  <c r="V2" i="27"/>
  <c r="R2" i="27"/>
  <c r="N2" i="27"/>
  <c r="J2" i="27"/>
  <c r="F2" i="27"/>
  <c r="B2" i="27"/>
  <c r="M4" i="33" l="1"/>
  <c r="AF3" i="33"/>
  <c r="Q3" i="33"/>
  <c r="AF7" i="37"/>
  <c r="AF7" i="34"/>
  <c r="AD7" i="37"/>
  <c r="M3" i="37"/>
  <c r="AD7" i="36"/>
  <c r="AD7" i="34"/>
  <c r="M3" i="32"/>
  <c r="I3" i="35"/>
  <c r="Y3" i="33"/>
  <c r="U4" i="33"/>
  <c r="M4" i="32"/>
  <c r="AF4" i="37"/>
  <c r="M4" i="37"/>
  <c r="AD3" i="37"/>
  <c r="AF3" i="37"/>
  <c r="Q3" i="37"/>
  <c r="U3" i="36"/>
  <c r="AD3" i="36"/>
  <c r="U6" i="35"/>
  <c r="AD7" i="35"/>
  <c r="M4" i="34"/>
  <c r="AF3" i="34"/>
  <c r="Q3" i="34"/>
  <c r="AF4" i="35"/>
  <c r="AC5" i="35"/>
  <c r="AF5" i="33"/>
  <c r="AD3" i="32"/>
  <c r="AD7" i="32"/>
  <c r="AF7" i="32"/>
  <c r="AF6" i="36"/>
  <c r="AF4" i="36"/>
  <c r="U3" i="35"/>
  <c r="AD3" i="34"/>
  <c r="AF4" i="34"/>
  <c r="AD3" i="35"/>
  <c r="AC4" i="33"/>
  <c r="E4" i="33"/>
  <c r="AF4" i="33"/>
  <c r="AF7" i="33"/>
  <c r="AF6" i="33"/>
  <c r="Y6" i="33"/>
  <c r="AD6" i="33"/>
  <c r="AF8" i="33"/>
  <c r="AF5" i="32"/>
  <c r="AC5" i="32"/>
  <c r="AC4" i="32"/>
  <c r="Q5" i="37"/>
  <c r="AC5" i="37"/>
  <c r="AF6" i="37"/>
  <c r="AC5" i="36"/>
  <c r="AF7" i="36"/>
  <c r="AF6" i="35"/>
  <c r="AC5" i="34"/>
  <c r="Q5" i="34"/>
  <c r="AC6" i="37"/>
  <c r="AC3" i="37"/>
  <c r="AD5" i="37"/>
  <c r="AC7" i="37"/>
  <c r="AD8" i="37"/>
  <c r="AD4" i="37"/>
  <c r="AC4" i="37"/>
  <c r="AD6" i="37"/>
  <c r="AC8" i="37"/>
  <c r="AE3" i="37"/>
  <c r="AE4" i="37"/>
  <c r="AE5" i="37"/>
  <c r="AK5" i="37" s="1"/>
  <c r="AE6" i="37"/>
  <c r="AE7" i="37"/>
  <c r="AK7" i="37" s="1"/>
  <c r="AB3" i="37"/>
  <c r="AB4" i="37"/>
  <c r="AB5" i="37"/>
  <c r="AB6" i="37"/>
  <c r="AB7" i="37"/>
  <c r="AB8" i="37"/>
  <c r="AE8" i="37"/>
  <c r="AK8" i="37" s="1"/>
  <c r="AC6" i="36"/>
  <c r="AB3" i="36"/>
  <c r="AD5" i="36"/>
  <c r="AC7" i="36"/>
  <c r="AD4" i="36"/>
  <c r="AD8" i="36"/>
  <c r="AC3" i="36"/>
  <c r="AC4" i="36"/>
  <c r="AD6" i="36"/>
  <c r="AC8" i="36"/>
  <c r="AE3" i="36"/>
  <c r="AE4" i="36"/>
  <c r="AK4" i="36" s="1"/>
  <c r="AE5" i="36"/>
  <c r="AK5" i="36" s="1"/>
  <c r="AE6" i="36"/>
  <c r="AE7" i="36"/>
  <c r="AE8" i="36"/>
  <c r="AK8" i="36" s="1"/>
  <c r="AF3" i="36"/>
  <c r="AB4" i="36"/>
  <c r="AB5" i="36"/>
  <c r="AB6" i="36"/>
  <c r="AB7" i="36"/>
  <c r="AB8" i="36"/>
  <c r="AD4" i="35"/>
  <c r="AC3" i="35"/>
  <c r="AD5" i="35"/>
  <c r="AC7" i="35"/>
  <c r="AD8" i="35"/>
  <c r="AC6" i="35"/>
  <c r="AC4" i="35"/>
  <c r="AD6" i="35"/>
  <c r="AC8" i="35"/>
  <c r="AE6" i="35"/>
  <c r="AE7" i="35"/>
  <c r="AK7" i="35" s="1"/>
  <c r="AE8" i="35"/>
  <c r="AK8" i="35" s="1"/>
  <c r="AB3" i="35"/>
  <c r="AB4" i="35"/>
  <c r="AB5" i="35"/>
  <c r="AB6" i="35"/>
  <c r="AB7" i="35"/>
  <c r="AB8" i="35"/>
  <c r="AE3" i="35"/>
  <c r="AK3" i="35" s="1"/>
  <c r="AE4" i="35"/>
  <c r="AE5" i="35"/>
  <c r="AK5" i="35" s="1"/>
  <c r="AC6" i="34"/>
  <c r="AD8" i="34"/>
  <c r="AC3" i="34"/>
  <c r="AD4" i="34"/>
  <c r="AD5" i="34"/>
  <c r="AC7" i="34"/>
  <c r="AC4" i="34"/>
  <c r="AD6" i="34"/>
  <c r="AC8" i="34"/>
  <c r="AE3" i="34"/>
  <c r="AE4" i="34"/>
  <c r="AK4" i="34" s="1"/>
  <c r="AE5" i="34"/>
  <c r="AK5" i="34" s="1"/>
  <c r="AE6" i="34"/>
  <c r="AK6" i="34" s="1"/>
  <c r="AE7" i="34"/>
  <c r="AK7" i="34" s="1"/>
  <c r="AE8" i="34"/>
  <c r="AK8" i="34" s="1"/>
  <c r="AB3" i="34"/>
  <c r="AB4" i="34"/>
  <c r="AB5" i="34"/>
  <c r="AB6" i="34"/>
  <c r="AB7" i="34"/>
  <c r="AB8" i="34"/>
  <c r="AD3" i="33"/>
  <c r="AC5" i="33"/>
  <c r="AD7" i="33"/>
  <c r="AD4" i="33"/>
  <c r="AC6" i="33"/>
  <c r="AD8" i="33"/>
  <c r="AC3" i="33"/>
  <c r="AD5" i="33"/>
  <c r="AC7" i="33"/>
  <c r="AC8" i="33"/>
  <c r="AE3" i="33"/>
  <c r="AK3" i="33" s="1"/>
  <c r="AE4" i="33"/>
  <c r="AE6" i="33"/>
  <c r="AK6" i="33" s="1"/>
  <c r="AB3" i="33"/>
  <c r="AB4" i="33"/>
  <c r="AB5" i="33"/>
  <c r="AB6" i="33"/>
  <c r="AB7" i="33"/>
  <c r="AB8" i="33"/>
  <c r="AE5" i="33"/>
  <c r="AE7" i="33"/>
  <c r="AK7" i="33" s="1"/>
  <c r="AE8" i="33"/>
  <c r="AD8" i="32"/>
  <c r="AB3" i="32"/>
  <c r="AD4" i="32"/>
  <c r="AD5" i="32"/>
  <c r="AC7" i="32"/>
  <c r="AC6" i="32"/>
  <c r="AC3" i="32"/>
  <c r="AB4" i="32"/>
  <c r="AD6" i="32"/>
  <c r="AC8" i="32"/>
  <c r="AE3" i="32"/>
  <c r="AE4" i="32"/>
  <c r="AE5" i="32"/>
  <c r="AE6" i="32"/>
  <c r="AK6" i="32" s="1"/>
  <c r="AE7" i="32"/>
  <c r="AE8" i="32"/>
  <c r="AK8" i="32" s="1"/>
  <c r="AF3" i="32"/>
  <c r="AF4" i="32"/>
  <c r="AB5" i="32"/>
  <c r="AB6" i="32"/>
  <c r="AB7" i="32"/>
  <c r="AB8" i="32"/>
  <c r="AK6" i="31"/>
  <c r="AO5" i="29"/>
  <c r="U3" i="29"/>
  <c r="AG7" i="27"/>
  <c r="Q4" i="29"/>
  <c r="AK6" i="30"/>
  <c r="AG7" i="30"/>
  <c r="AU8" i="31"/>
  <c r="U4" i="29"/>
  <c r="Y3" i="29"/>
  <c r="AO4" i="28"/>
  <c r="AG7" i="28"/>
  <c r="M4" i="27"/>
  <c r="AO9" i="27"/>
  <c r="AU12" i="27"/>
  <c r="AO5" i="30"/>
  <c r="U3" i="30"/>
  <c r="AK8" i="31"/>
  <c r="AO5" i="31"/>
  <c r="AK7" i="28"/>
  <c r="AG8" i="28"/>
  <c r="AO5" i="27"/>
  <c r="AV10" i="27"/>
  <c r="U4" i="30"/>
  <c r="Q5" i="30"/>
  <c r="AU5" i="30"/>
  <c r="AK9" i="30"/>
  <c r="Y3" i="31"/>
  <c r="Y6" i="29"/>
  <c r="AO7" i="29"/>
  <c r="Q4" i="28"/>
  <c r="AO5" i="28"/>
  <c r="AK8" i="28"/>
  <c r="I8" i="27"/>
  <c r="AC3" i="27"/>
  <c r="AK10" i="27"/>
  <c r="AU10" i="27"/>
  <c r="I8" i="30"/>
  <c r="U5" i="30"/>
  <c r="AK10" i="30"/>
  <c r="AO3" i="29"/>
  <c r="AU3" i="28"/>
  <c r="AC4" i="27"/>
  <c r="AG3" i="27"/>
  <c r="Y6" i="31"/>
  <c r="AU8" i="29"/>
  <c r="AO3" i="28"/>
  <c r="Y7" i="28"/>
  <c r="AV8" i="27"/>
  <c r="AV12" i="28"/>
  <c r="AU6" i="28"/>
  <c r="AC4" i="28"/>
  <c r="AU8" i="27"/>
  <c r="AV5" i="27"/>
  <c r="AG5" i="27"/>
  <c r="AU5" i="27"/>
  <c r="AO3" i="27"/>
  <c r="AU11" i="30"/>
  <c r="AG5" i="30"/>
  <c r="AU6" i="30"/>
  <c r="AG3" i="31"/>
  <c r="AU6" i="31"/>
  <c r="AK7" i="29"/>
  <c r="AC3" i="28"/>
  <c r="AU11" i="28"/>
  <c r="AO6" i="28"/>
  <c r="AV9" i="27"/>
  <c r="AT4" i="27"/>
  <c r="AV6" i="27"/>
  <c r="AU4" i="30"/>
  <c r="AG8" i="30"/>
  <c r="AU8" i="30"/>
  <c r="AV12" i="30"/>
  <c r="AC6" i="31"/>
  <c r="AV12" i="31"/>
  <c r="AK10" i="29"/>
  <c r="AO6" i="29"/>
  <c r="AV12" i="29"/>
  <c r="AV6" i="29"/>
  <c r="AV8" i="29"/>
  <c r="AU10" i="29"/>
  <c r="AV11" i="29"/>
  <c r="AU11" i="29"/>
  <c r="AU3" i="29"/>
  <c r="AV10" i="29"/>
  <c r="AV3" i="29"/>
  <c r="AV5" i="29"/>
  <c r="AU12" i="29"/>
  <c r="AV4" i="29"/>
  <c r="AV7" i="29"/>
  <c r="AU9" i="29"/>
  <c r="AV9" i="29"/>
  <c r="AO10" i="28"/>
  <c r="AU5" i="28"/>
  <c r="U4" i="28"/>
  <c r="AV12" i="27"/>
  <c r="AV7" i="27"/>
  <c r="AC7" i="27"/>
  <c r="AU9" i="27"/>
  <c r="AT6" i="27"/>
  <c r="AG6" i="27"/>
  <c r="AS6" i="27"/>
  <c r="AU11" i="27"/>
  <c r="AV11" i="27"/>
  <c r="AS4" i="27"/>
  <c r="AV3" i="27"/>
  <c r="AV4" i="27"/>
  <c r="AU3" i="30"/>
  <c r="Q4" i="30"/>
  <c r="AU7" i="30"/>
  <c r="AU9" i="30"/>
  <c r="AV10" i="30"/>
  <c r="AV3" i="30"/>
  <c r="AV5" i="30"/>
  <c r="AV7" i="30"/>
  <c r="AV8" i="30"/>
  <c r="AV9" i="30"/>
  <c r="AU12" i="30"/>
  <c r="AV4" i="30"/>
  <c r="AV6" i="30"/>
  <c r="AU10" i="30"/>
  <c r="AV11" i="30"/>
  <c r="AV3" i="31"/>
  <c r="AU4" i="31"/>
  <c r="AV4" i="31"/>
  <c r="AV6" i="31"/>
  <c r="AV8" i="31"/>
  <c r="AT9" i="31"/>
  <c r="AV11" i="31"/>
  <c r="AU7" i="31"/>
  <c r="AV10" i="31"/>
  <c r="AU3" i="31"/>
  <c r="Q4" i="31"/>
  <c r="AS4" i="31" s="1"/>
  <c r="AU5" i="31"/>
  <c r="AV5" i="31"/>
  <c r="AV7" i="31"/>
  <c r="AV9" i="31"/>
  <c r="E11" i="31"/>
  <c r="AS11" i="31" s="1"/>
  <c r="AV4" i="28"/>
  <c r="AV6" i="28"/>
  <c r="AU10" i="28"/>
  <c r="AV11" i="28"/>
  <c r="AU4" i="28"/>
  <c r="AU7" i="28"/>
  <c r="AU9" i="28"/>
  <c r="AV10" i="28"/>
  <c r="AU8" i="28"/>
  <c r="AV3" i="28"/>
  <c r="AV5" i="28"/>
  <c r="AV7" i="28"/>
  <c r="AV8" i="28"/>
  <c r="AV9" i="28"/>
  <c r="AU12" i="28"/>
  <c r="AS10" i="31"/>
  <c r="AT12" i="31"/>
  <c r="AS9" i="31"/>
  <c r="AT10" i="31"/>
  <c r="AS12" i="31"/>
  <c r="AU9" i="31"/>
  <c r="AU10" i="31"/>
  <c r="AU11" i="31"/>
  <c r="AU12" i="31"/>
  <c r="E5" i="31"/>
  <c r="AR5" i="31" s="1"/>
  <c r="E6" i="31"/>
  <c r="AS6" i="31" s="1"/>
  <c r="E7" i="31"/>
  <c r="Q8" i="31"/>
  <c r="AT8" i="31" s="1"/>
  <c r="AR9" i="31"/>
  <c r="AR10" i="31"/>
  <c r="AR11" i="31"/>
  <c r="AR12" i="31"/>
  <c r="I3" i="31"/>
  <c r="AT3" i="31" s="1"/>
  <c r="Q7" i="31"/>
  <c r="E8" i="30"/>
  <c r="Q9" i="30"/>
  <c r="AT9" i="30" s="1"/>
  <c r="Q10" i="30"/>
  <c r="AT10" i="30" s="1"/>
  <c r="Q11" i="30"/>
  <c r="AR11" i="30" s="1"/>
  <c r="Q12" i="30"/>
  <c r="AT12" i="30" s="1"/>
  <c r="I3" i="30"/>
  <c r="AS3" i="30" s="1"/>
  <c r="E4" i="30"/>
  <c r="AT4" i="30" s="1"/>
  <c r="E5" i="30"/>
  <c r="Y5" i="30"/>
  <c r="E6" i="30"/>
  <c r="AR6" i="30" s="1"/>
  <c r="AT6" i="30"/>
  <c r="E7" i="30"/>
  <c r="AS7" i="30" s="1"/>
  <c r="Q8" i="30"/>
  <c r="AT8" i="30" s="1"/>
  <c r="AR9" i="30"/>
  <c r="AR10" i="30"/>
  <c r="AR7" i="30"/>
  <c r="AR9" i="29"/>
  <c r="AU4" i="29"/>
  <c r="AU5" i="29"/>
  <c r="AU6" i="29"/>
  <c r="AU7" i="29"/>
  <c r="AC3" i="29"/>
  <c r="E8" i="29"/>
  <c r="AR8" i="29" s="1"/>
  <c r="Q9" i="29"/>
  <c r="AT9" i="29" s="1"/>
  <c r="Q10" i="29"/>
  <c r="AR10" i="29" s="1"/>
  <c r="Q11" i="29"/>
  <c r="AR11" i="29" s="1"/>
  <c r="Q12" i="29"/>
  <c r="AT12" i="29" s="1"/>
  <c r="AT11" i="29"/>
  <c r="I3" i="29"/>
  <c r="E4" i="29"/>
  <c r="AS4" i="29" s="1"/>
  <c r="E5" i="29"/>
  <c r="AS5" i="29" s="1"/>
  <c r="E6" i="29"/>
  <c r="AS6" i="29" s="1"/>
  <c r="E7" i="29"/>
  <c r="AT7" i="29" s="1"/>
  <c r="Q8" i="29"/>
  <c r="AT12" i="28"/>
  <c r="E8" i="28"/>
  <c r="Q9" i="28"/>
  <c r="AR9" i="28" s="1"/>
  <c r="Q10" i="28"/>
  <c r="AR10" i="28" s="1"/>
  <c r="Q11" i="28"/>
  <c r="AS11" i="28" s="1"/>
  <c r="Q12" i="28"/>
  <c r="AS12" i="28" s="1"/>
  <c r="I3" i="28"/>
  <c r="Y3" i="28"/>
  <c r="E4" i="28"/>
  <c r="Y4" i="28"/>
  <c r="E5" i="28"/>
  <c r="Y5" i="28"/>
  <c r="E6" i="28"/>
  <c r="AR6" i="28" s="1"/>
  <c r="E7" i="28"/>
  <c r="AS7" i="28" s="1"/>
  <c r="Q8" i="28"/>
  <c r="AR12" i="28"/>
  <c r="AT3" i="27"/>
  <c r="AT7" i="27"/>
  <c r="AS3" i="27"/>
  <c r="AS7" i="27"/>
  <c r="AR3" i="27"/>
  <c r="AR4" i="27"/>
  <c r="Q5" i="27"/>
  <c r="AT5" i="27" s="1"/>
  <c r="AR6" i="27"/>
  <c r="AR7" i="27"/>
  <c r="AC8" i="27"/>
  <c r="AS8" i="27"/>
  <c r="E9" i="27"/>
  <c r="AS9" i="27" s="1"/>
  <c r="E10" i="27"/>
  <c r="E11" i="27"/>
  <c r="E12" i="27"/>
  <c r="AU3" i="27"/>
  <c r="AU4" i="27"/>
  <c r="AU6" i="27"/>
  <c r="AU7" i="27"/>
  <c r="AR8" i="27"/>
  <c r="E8" i="27"/>
  <c r="AT8" i="27" s="1"/>
  <c r="Q9" i="27"/>
  <c r="AT9" i="27" s="1"/>
  <c r="Q10" i="27"/>
  <c r="AS10" i="27" s="1"/>
  <c r="Q11" i="27"/>
  <c r="AR11" i="27" s="1"/>
  <c r="Q12" i="27"/>
  <c r="AR12" i="27"/>
  <c r="R28" i="15"/>
  <c r="L28" i="15"/>
  <c r="R27" i="15"/>
  <c r="L27" i="15"/>
  <c r="R26" i="15"/>
  <c r="L26" i="15"/>
  <c r="R24" i="15"/>
  <c r="L24" i="15"/>
  <c r="R23" i="15"/>
  <c r="L23" i="15"/>
  <c r="R22" i="15"/>
  <c r="L22" i="15"/>
  <c r="R20" i="15"/>
  <c r="L20" i="15"/>
  <c r="R19" i="15"/>
  <c r="L19" i="15"/>
  <c r="R18" i="15"/>
  <c r="L18" i="15"/>
  <c r="R16" i="15"/>
  <c r="L16" i="15"/>
  <c r="R15" i="15"/>
  <c r="L15" i="15"/>
  <c r="R14" i="15"/>
  <c r="L14" i="15"/>
  <c r="R12" i="15"/>
  <c r="L12" i="15"/>
  <c r="R11" i="15"/>
  <c r="L11" i="15"/>
  <c r="R10" i="15"/>
  <c r="L10" i="15"/>
  <c r="T8" i="15"/>
  <c r="S8" i="15"/>
  <c r="L8" i="15"/>
  <c r="K8" i="15"/>
  <c r="M8" i="15" s="1"/>
  <c r="H8" i="15"/>
  <c r="G8" i="15"/>
  <c r="D8" i="15"/>
  <c r="C8" i="15"/>
  <c r="X7" i="15"/>
  <c r="W7" i="15"/>
  <c r="Y7" i="15" s="1"/>
  <c r="P7" i="15"/>
  <c r="O7" i="15"/>
  <c r="Q7" i="15" s="1"/>
  <c r="L7" i="15"/>
  <c r="K7" i="15"/>
  <c r="H7" i="15"/>
  <c r="G7" i="15"/>
  <c r="D7" i="15"/>
  <c r="C7" i="15"/>
  <c r="X6" i="15"/>
  <c r="O8" i="15" s="1"/>
  <c r="W6" i="15"/>
  <c r="P8" i="15" s="1"/>
  <c r="T6" i="15"/>
  <c r="S6" i="15"/>
  <c r="L6" i="15"/>
  <c r="K6" i="15"/>
  <c r="M6" i="15" s="1"/>
  <c r="H6" i="15"/>
  <c r="G6" i="15"/>
  <c r="D6" i="15"/>
  <c r="C6" i="15"/>
  <c r="X5" i="15"/>
  <c r="W5" i="15"/>
  <c r="T5" i="15"/>
  <c r="S5" i="15"/>
  <c r="U5" i="15" s="1"/>
  <c r="P5" i="15"/>
  <c r="O5" i="15"/>
  <c r="H5" i="15"/>
  <c r="G5" i="15"/>
  <c r="D5" i="15"/>
  <c r="C5" i="15"/>
  <c r="X4" i="15"/>
  <c r="W4" i="15"/>
  <c r="Y4" i="15" s="1"/>
  <c r="T4" i="15"/>
  <c r="S4" i="15"/>
  <c r="P4" i="15"/>
  <c r="O4" i="15"/>
  <c r="L4" i="15"/>
  <c r="K4" i="15"/>
  <c r="D4" i="15"/>
  <c r="C4" i="15"/>
  <c r="X3" i="15"/>
  <c r="W3" i="15"/>
  <c r="Y3" i="15" s="1"/>
  <c r="T3" i="15"/>
  <c r="S3" i="15"/>
  <c r="P3" i="15"/>
  <c r="O3" i="15"/>
  <c r="L3" i="15"/>
  <c r="K3" i="15"/>
  <c r="H3" i="15"/>
  <c r="G3" i="15"/>
  <c r="V2" i="15"/>
  <c r="R2" i="15"/>
  <c r="N2" i="15"/>
  <c r="J2" i="15"/>
  <c r="F2" i="15"/>
  <c r="B2" i="15"/>
  <c r="AK8" i="33" l="1"/>
  <c r="AK4" i="32"/>
  <c r="AK5" i="32"/>
  <c r="AK4" i="37"/>
  <c r="Y5" i="15"/>
  <c r="AK5" i="33"/>
  <c r="AK4" i="33"/>
  <c r="AK3" i="37"/>
  <c r="AK4" i="35"/>
  <c r="AK6" i="36"/>
  <c r="AK3" i="34"/>
  <c r="AK3" i="32"/>
  <c r="AK7" i="32"/>
  <c r="AK6" i="37"/>
  <c r="AK7" i="36"/>
  <c r="AK6" i="35"/>
  <c r="AK3" i="36"/>
  <c r="AG4" i="37"/>
  <c r="AA4" i="37"/>
  <c r="AG3" i="37"/>
  <c r="AA3" i="37"/>
  <c r="AG8" i="37"/>
  <c r="AA8" i="37"/>
  <c r="AG7" i="37"/>
  <c r="AA7" i="37"/>
  <c r="AG6" i="37"/>
  <c r="AA6" i="37"/>
  <c r="AG5" i="37"/>
  <c r="AA5" i="37"/>
  <c r="AG8" i="36"/>
  <c r="AA8" i="36"/>
  <c r="AG4" i="36"/>
  <c r="AA4" i="36"/>
  <c r="AG3" i="36"/>
  <c r="AA3" i="36"/>
  <c r="AG6" i="36"/>
  <c r="AA6" i="36"/>
  <c r="AG5" i="36"/>
  <c r="AA5" i="36"/>
  <c r="AG7" i="36"/>
  <c r="AA7" i="36"/>
  <c r="AG8" i="35"/>
  <c r="AA8" i="35"/>
  <c r="AG4" i="35"/>
  <c r="AA4" i="35"/>
  <c r="AG6" i="35"/>
  <c r="AA6" i="35"/>
  <c r="AG5" i="35"/>
  <c r="AA5" i="35"/>
  <c r="AG7" i="35"/>
  <c r="AA7" i="35"/>
  <c r="AG3" i="35"/>
  <c r="AA3" i="35"/>
  <c r="AG3" i="34"/>
  <c r="AA3" i="34"/>
  <c r="AG5" i="34"/>
  <c r="AA5" i="34"/>
  <c r="AG7" i="34"/>
  <c r="AA7" i="34"/>
  <c r="AG6" i="34"/>
  <c r="AA6" i="34"/>
  <c r="AG8" i="34"/>
  <c r="AA8" i="34"/>
  <c r="AG4" i="34"/>
  <c r="AA4" i="34"/>
  <c r="AG8" i="33"/>
  <c r="AA8" i="33"/>
  <c r="AG7" i="33"/>
  <c r="AA7" i="33"/>
  <c r="AG3" i="33"/>
  <c r="AA3" i="33"/>
  <c r="AG5" i="33"/>
  <c r="AA5" i="33"/>
  <c r="AG4" i="33"/>
  <c r="AA4" i="33"/>
  <c r="AG6" i="33"/>
  <c r="AA6" i="33"/>
  <c r="AG4" i="32"/>
  <c r="AA4" i="32"/>
  <c r="AG5" i="32"/>
  <c r="AA5" i="32"/>
  <c r="AG8" i="32"/>
  <c r="AA8" i="32"/>
  <c r="AG3" i="32"/>
  <c r="AA3" i="32"/>
  <c r="AG6" i="32"/>
  <c r="AA6" i="32"/>
  <c r="AG7" i="32"/>
  <c r="AA7" i="32"/>
  <c r="AS10" i="30"/>
  <c r="AW10" i="30" s="1"/>
  <c r="BA8" i="31"/>
  <c r="BA11" i="31"/>
  <c r="BA10" i="27"/>
  <c r="AS11" i="27"/>
  <c r="BA12" i="27"/>
  <c r="BA12" i="31"/>
  <c r="BA5" i="30"/>
  <c r="AT7" i="28"/>
  <c r="BA3" i="28"/>
  <c r="AS12" i="27"/>
  <c r="AW12" i="27" s="1"/>
  <c r="BA8" i="29"/>
  <c r="BA8" i="27"/>
  <c r="AT5" i="30"/>
  <c r="BA6" i="30"/>
  <c r="BA3" i="31"/>
  <c r="AT11" i="31"/>
  <c r="AQ11" i="31" s="1"/>
  <c r="AS10" i="29"/>
  <c r="AW10" i="29" s="1"/>
  <c r="BA12" i="28"/>
  <c r="BA6" i="28"/>
  <c r="BA5" i="27"/>
  <c r="BA7" i="27"/>
  <c r="BA9" i="30"/>
  <c r="BA6" i="31"/>
  <c r="BA5" i="29"/>
  <c r="BA9" i="29"/>
  <c r="BA4" i="29"/>
  <c r="BA6" i="27"/>
  <c r="BA9" i="27"/>
  <c r="BA4" i="27"/>
  <c r="BA3" i="27"/>
  <c r="AT12" i="27"/>
  <c r="BA11" i="29"/>
  <c r="BA12" i="30"/>
  <c r="BA11" i="30"/>
  <c r="BA8" i="30"/>
  <c r="BA10" i="31"/>
  <c r="BA3" i="29"/>
  <c r="BA12" i="29"/>
  <c r="AT4" i="28"/>
  <c r="BA8" i="28"/>
  <c r="BA11" i="28"/>
  <c r="BA5" i="28"/>
  <c r="AR5" i="27"/>
  <c r="BA4" i="30"/>
  <c r="BA7" i="30"/>
  <c r="BA10" i="30"/>
  <c r="BA4" i="31"/>
  <c r="BA6" i="29"/>
  <c r="BA7" i="29"/>
  <c r="AR3" i="29"/>
  <c r="AR6" i="29"/>
  <c r="AW6" i="29" s="1"/>
  <c r="AR7" i="29"/>
  <c r="BA10" i="29"/>
  <c r="AT3" i="29"/>
  <c r="AT8" i="28"/>
  <c r="BA10" i="28"/>
  <c r="BA4" i="28"/>
  <c r="AT10" i="27"/>
  <c r="AR10" i="27"/>
  <c r="AW10" i="27" s="1"/>
  <c r="BA11" i="27"/>
  <c r="AS8" i="30"/>
  <c r="AR3" i="30"/>
  <c r="AT3" i="30"/>
  <c r="AS5" i="30"/>
  <c r="BA3" i="30"/>
  <c r="AR5" i="30"/>
  <c r="AR6" i="31"/>
  <c r="AW6" i="31" s="1"/>
  <c r="AT4" i="31"/>
  <c r="BA9" i="31"/>
  <c r="AR4" i="31"/>
  <c r="AW4" i="31" s="1"/>
  <c r="AR7" i="31"/>
  <c r="BA5" i="31"/>
  <c r="BA7" i="31"/>
  <c r="AR5" i="28"/>
  <c r="AT3" i="28"/>
  <c r="BA7" i="28"/>
  <c r="AS8" i="28"/>
  <c r="AR11" i="28"/>
  <c r="AW11" i="28" s="1"/>
  <c r="AR7" i="28"/>
  <c r="AT5" i="28"/>
  <c r="BA9" i="28"/>
  <c r="AW10" i="31"/>
  <c r="AQ10" i="31"/>
  <c r="AT6" i="31"/>
  <c r="AS7" i="31"/>
  <c r="AS3" i="31"/>
  <c r="AR3" i="31"/>
  <c r="AR8" i="31"/>
  <c r="AT7" i="31"/>
  <c r="AW11" i="31"/>
  <c r="AW9" i="31"/>
  <c r="AQ9" i="31"/>
  <c r="AS8" i="31"/>
  <c r="AT5" i="31"/>
  <c r="AW12" i="31"/>
  <c r="AQ12" i="31"/>
  <c r="AS5" i="31"/>
  <c r="AR12" i="30"/>
  <c r="AT11" i="30"/>
  <c r="AS11" i="30"/>
  <c r="AW11" i="30" s="1"/>
  <c r="AW7" i="30"/>
  <c r="AT7" i="30"/>
  <c r="AQ7" i="30" s="1"/>
  <c r="AS12" i="30"/>
  <c r="AR8" i="30"/>
  <c r="AS4" i="30"/>
  <c r="AQ10" i="30"/>
  <c r="AR4" i="30"/>
  <c r="AS6" i="30"/>
  <c r="AQ6" i="30" s="1"/>
  <c r="AS9" i="30"/>
  <c r="AW9" i="30" s="1"/>
  <c r="AT8" i="29"/>
  <c r="AS12" i="29"/>
  <c r="AR5" i="29"/>
  <c r="AS7" i="29"/>
  <c r="AS3" i="29"/>
  <c r="AR4" i="29"/>
  <c r="AR12" i="29"/>
  <c r="AT6" i="29"/>
  <c r="AT4" i="29"/>
  <c r="AS9" i="29"/>
  <c r="AQ9" i="29" s="1"/>
  <c r="AT10" i="29"/>
  <c r="AT5" i="29"/>
  <c r="AS11" i="29"/>
  <c r="AW11" i="29" s="1"/>
  <c r="AS8" i="29"/>
  <c r="AS5" i="28"/>
  <c r="AT10" i="28"/>
  <c r="AT11" i="28"/>
  <c r="AT9" i="28"/>
  <c r="AR4" i="28"/>
  <c r="AS6" i="28"/>
  <c r="AS4" i="28"/>
  <c r="AR3" i="28"/>
  <c r="AS9" i="28"/>
  <c r="AW9" i="28" s="1"/>
  <c r="AS10" i="28"/>
  <c r="AW10" i="28" s="1"/>
  <c r="AR8" i="28"/>
  <c r="AW12" i="28"/>
  <c r="AQ12" i="28"/>
  <c r="AT6" i="28"/>
  <c r="AS3" i="28"/>
  <c r="AW11" i="27"/>
  <c r="AW4" i="27"/>
  <c r="AQ4" i="27"/>
  <c r="AT11" i="27"/>
  <c r="AW7" i="27"/>
  <c r="AQ7" i="27"/>
  <c r="AW3" i="27"/>
  <c r="AQ3" i="27"/>
  <c r="AR9" i="27"/>
  <c r="AQ8" i="27"/>
  <c r="AW8" i="27"/>
  <c r="AW6" i="27"/>
  <c r="AQ6" i="27"/>
  <c r="AS5" i="27"/>
  <c r="U6" i="15"/>
  <c r="Q3" i="15"/>
  <c r="AF3" i="15"/>
  <c r="U3" i="15"/>
  <c r="Q4" i="15"/>
  <c r="AF4" i="15"/>
  <c r="U4" i="15"/>
  <c r="Q5" i="15"/>
  <c r="AE4" i="15"/>
  <c r="M7" i="15"/>
  <c r="AE3" i="15"/>
  <c r="AF5" i="15"/>
  <c r="AE5" i="15"/>
  <c r="AE6" i="15"/>
  <c r="U8" i="15"/>
  <c r="AF6" i="15"/>
  <c r="AF7" i="15"/>
  <c r="AE7" i="15"/>
  <c r="Q8" i="15"/>
  <c r="AF8" i="15"/>
  <c r="AE8" i="15"/>
  <c r="M3" i="15"/>
  <c r="M4" i="15"/>
  <c r="I5" i="15"/>
  <c r="I6" i="15"/>
  <c r="I7" i="15"/>
  <c r="I8" i="15"/>
  <c r="I3" i="15"/>
  <c r="E4" i="15"/>
  <c r="E5" i="15"/>
  <c r="E6" i="15"/>
  <c r="Y6" i="15"/>
  <c r="E7" i="15"/>
  <c r="E8" i="15"/>
  <c r="AD8" i="15" l="1"/>
  <c r="AI5" i="37"/>
  <c r="AI6" i="33"/>
  <c r="AI4" i="34"/>
  <c r="AI7" i="32"/>
  <c r="AI3" i="32"/>
  <c r="AI7" i="36"/>
  <c r="AI6" i="36"/>
  <c r="AI3" i="35"/>
  <c r="AI4" i="35"/>
  <c r="AI3" i="37"/>
  <c r="AI7" i="37"/>
  <c r="AI6" i="37"/>
  <c r="AI8" i="37"/>
  <c r="AI4" i="37"/>
  <c r="AI4" i="36"/>
  <c r="AI5" i="36"/>
  <c r="AI3" i="36"/>
  <c r="AI8" i="36"/>
  <c r="AI5" i="35"/>
  <c r="AI7" i="35"/>
  <c r="AI6" i="35"/>
  <c r="AI8" i="35"/>
  <c r="AI6" i="34"/>
  <c r="AI5" i="34"/>
  <c r="AI8" i="34"/>
  <c r="AI7" i="34"/>
  <c r="AI3" i="34"/>
  <c r="AI5" i="33"/>
  <c r="AI7" i="33"/>
  <c r="AI4" i="33"/>
  <c r="AI3" i="33"/>
  <c r="AI8" i="33"/>
  <c r="AI5" i="32"/>
  <c r="AI6" i="32"/>
  <c r="AI8" i="32"/>
  <c r="AI4" i="32"/>
  <c r="AQ11" i="27"/>
  <c r="AQ7" i="28"/>
  <c r="AQ12" i="27"/>
  <c r="AQ6" i="31"/>
  <c r="AQ10" i="29"/>
  <c r="AW5" i="27"/>
  <c r="AW3" i="29"/>
  <c r="AQ11" i="28"/>
  <c r="AQ3" i="30"/>
  <c r="AQ5" i="31"/>
  <c r="AW5" i="28"/>
  <c r="AW3" i="30"/>
  <c r="AQ5" i="30"/>
  <c r="AW5" i="31"/>
  <c r="AQ4" i="31"/>
  <c r="AQ6" i="29"/>
  <c r="AQ7" i="29"/>
  <c r="AQ8" i="29"/>
  <c r="AW9" i="29"/>
  <c r="AQ3" i="29"/>
  <c r="AQ10" i="28"/>
  <c r="AQ5" i="28"/>
  <c r="AQ6" i="28"/>
  <c r="AW7" i="28"/>
  <c r="AQ10" i="27"/>
  <c r="AQ11" i="30"/>
  <c r="AW5" i="30"/>
  <c r="AQ7" i="31"/>
  <c r="AQ3" i="31"/>
  <c r="AW3" i="31"/>
  <c r="AW7" i="31"/>
  <c r="AQ8" i="31"/>
  <c r="AW8" i="31"/>
  <c r="AQ9" i="30"/>
  <c r="AQ8" i="30"/>
  <c r="AW8" i="30"/>
  <c r="AW6" i="30"/>
  <c r="AQ4" i="30"/>
  <c r="AW4" i="30"/>
  <c r="AW12" i="30"/>
  <c r="AQ12" i="30"/>
  <c r="AW7" i="29"/>
  <c r="AW12" i="29"/>
  <c r="AQ12" i="29"/>
  <c r="AQ5" i="29"/>
  <c r="AW5" i="29"/>
  <c r="AQ4" i="29"/>
  <c r="AW4" i="29"/>
  <c r="AQ11" i="29"/>
  <c r="AW8" i="29"/>
  <c r="AQ4" i="28"/>
  <c r="AW4" i="28"/>
  <c r="AW6" i="28"/>
  <c r="AQ9" i="28"/>
  <c r="AQ3" i="28"/>
  <c r="AW3" i="28"/>
  <c r="AQ8" i="28"/>
  <c r="AW8" i="28"/>
  <c r="AQ5" i="27"/>
  <c r="AQ9" i="27"/>
  <c r="AW9" i="27"/>
  <c r="AC7" i="15"/>
  <c r="AB3" i="15"/>
  <c r="AB6" i="15"/>
  <c r="AC6" i="15"/>
  <c r="AC5" i="15"/>
  <c r="AD4" i="15"/>
  <c r="AK3" i="15"/>
  <c r="AK4" i="15"/>
  <c r="AD3" i="15"/>
  <c r="AK6" i="15"/>
  <c r="AB4" i="15"/>
  <c r="AK5" i="15"/>
  <c r="AB5" i="15"/>
  <c r="AK7" i="15"/>
  <c r="AK8" i="15"/>
  <c r="AC4" i="15"/>
  <c r="AC3" i="15"/>
  <c r="AD7" i="15"/>
  <c r="AD5" i="15"/>
  <c r="AC8" i="15"/>
  <c r="AB8" i="15"/>
  <c r="AB7" i="15"/>
  <c r="AD6" i="15"/>
  <c r="AY9" i="27" l="1"/>
  <c r="AY11" i="27"/>
  <c r="AY12" i="30"/>
  <c r="AY5" i="31"/>
  <c r="AY4" i="29"/>
  <c r="AY6" i="28"/>
  <c r="AY12" i="31"/>
  <c r="AY11" i="31"/>
  <c r="AY10" i="31"/>
  <c r="AY9" i="31"/>
  <c r="AY6" i="31"/>
  <c r="AY3" i="31"/>
  <c r="AY4" i="31"/>
  <c r="AY4" i="30"/>
  <c r="AY10" i="30"/>
  <c r="AY5" i="30"/>
  <c r="AY9" i="30"/>
  <c r="AY6" i="30"/>
  <c r="AY3" i="30"/>
  <c r="AY11" i="30"/>
  <c r="AY10" i="29"/>
  <c r="AY5" i="29"/>
  <c r="AY6" i="29"/>
  <c r="AY3" i="29"/>
  <c r="AY9" i="29"/>
  <c r="AY12" i="29"/>
  <c r="AY11" i="29"/>
  <c r="AY3" i="28"/>
  <c r="AY5" i="28"/>
  <c r="AY9" i="28"/>
  <c r="AY4" i="28"/>
  <c r="AY11" i="28"/>
  <c r="AY12" i="28"/>
  <c r="AY10" i="28"/>
  <c r="AY3" i="27"/>
  <c r="AY10" i="27"/>
  <c r="AY12" i="27"/>
  <c r="AY6" i="27"/>
  <c r="AY4" i="27"/>
  <c r="AY5" i="27"/>
  <c r="AG5" i="15"/>
  <c r="AG6" i="15"/>
  <c r="AA6" i="15"/>
  <c r="AA4" i="15"/>
  <c r="AA5" i="15"/>
  <c r="AA3" i="15"/>
  <c r="AG7" i="15"/>
  <c r="AA7" i="15"/>
  <c r="AG3" i="15"/>
  <c r="AG4" i="15"/>
  <c r="AG8" i="15"/>
  <c r="AA8" i="15"/>
  <c r="AI6" i="15" l="1"/>
  <c r="AI8" i="15"/>
  <c r="AI4" i="15"/>
  <c r="AI5" i="15"/>
  <c r="AI3" i="15"/>
  <c r="AI7" i="15"/>
  <c r="R66" i="12" l="1"/>
  <c r="L66" i="12"/>
  <c r="R65" i="12"/>
  <c r="L65" i="12"/>
  <c r="R64" i="12"/>
  <c r="L64" i="12"/>
  <c r="R63" i="12"/>
  <c r="L63" i="12"/>
  <c r="R62" i="12"/>
  <c r="L62" i="12"/>
  <c r="R60" i="12"/>
  <c r="L60" i="12"/>
  <c r="R59" i="12"/>
  <c r="L59" i="12"/>
  <c r="R58" i="12"/>
  <c r="L58" i="12"/>
  <c r="R57" i="12"/>
  <c r="L57" i="12"/>
  <c r="R56" i="12"/>
  <c r="L56" i="12"/>
  <c r="R54" i="12"/>
  <c r="L54" i="12"/>
  <c r="R53" i="12"/>
  <c r="L53" i="12"/>
  <c r="R52" i="12"/>
  <c r="L52" i="12"/>
  <c r="R51" i="12"/>
  <c r="L51" i="12"/>
  <c r="R50" i="12"/>
  <c r="L50" i="12"/>
  <c r="R48" i="12"/>
  <c r="L48" i="12"/>
  <c r="R47" i="12"/>
  <c r="L47" i="12"/>
  <c r="R46" i="12"/>
  <c r="L46" i="12"/>
  <c r="R45" i="12"/>
  <c r="L45" i="12"/>
  <c r="R44" i="12"/>
  <c r="L44" i="12"/>
  <c r="R42" i="12"/>
  <c r="L42" i="12"/>
  <c r="R41" i="12"/>
  <c r="L41" i="12"/>
  <c r="R40" i="12"/>
  <c r="L40" i="12"/>
  <c r="R39" i="12"/>
  <c r="L39" i="12"/>
  <c r="R38" i="12"/>
  <c r="L38" i="12"/>
  <c r="R36" i="12"/>
  <c r="L36" i="12"/>
  <c r="R35" i="12"/>
  <c r="L35" i="12"/>
  <c r="R34" i="12"/>
  <c r="L34" i="12"/>
  <c r="R33" i="12"/>
  <c r="L33" i="12"/>
  <c r="R32" i="12"/>
  <c r="L32" i="12"/>
  <c r="R30" i="12"/>
  <c r="L30" i="12"/>
  <c r="R29" i="12"/>
  <c r="L29" i="12"/>
  <c r="R28" i="12"/>
  <c r="L28" i="12"/>
  <c r="R27" i="12"/>
  <c r="L27" i="12"/>
  <c r="R26" i="12"/>
  <c r="L26" i="12"/>
  <c r="R24" i="12"/>
  <c r="L24" i="12"/>
  <c r="R23" i="12"/>
  <c r="L23" i="12"/>
  <c r="R22" i="12"/>
  <c r="L22" i="12"/>
  <c r="R21" i="12"/>
  <c r="L21" i="12"/>
  <c r="R20" i="12"/>
  <c r="L20" i="12"/>
  <c r="R18" i="12"/>
  <c r="L18" i="12"/>
  <c r="R17" i="12"/>
  <c r="L17" i="12"/>
  <c r="R16" i="12"/>
  <c r="L16" i="12"/>
  <c r="R15" i="12"/>
  <c r="L15" i="12"/>
  <c r="R14" i="12"/>
  <c r="L14" i="12"/>
  <c r="AJ12" i="12"/>
  <c r="AI12" i="12"/>
  <c r="AK12" i="12" s="1"/>
  <c r="AF12" i="12"/>
  <c r="AE12" i="12"/>
  <c r="AG12" i="12" s="1"/>
  <c r="AB12" i="12"/>
  <c r="AA12" i="12"/>
  <c r="X12" i="12"/>
  <c r="W12" i="12"/>
  <c r="Y12" i="12" s="1"/>
  <c r="T12" i="12"/>
  <c r="S12" i="12"/>
  <c r="P12" i="12"/>
  <c r="O12" i="12"/>
  <c r="L12" i="12"/>
  <c r="K12" i="12"/>
  <c r="M12" i="12" s="1"/>
  <c r="H12" i="12"/>
  <c r="G12" i="12"/>
  <c r="I12" i="12" s="1"/>
  <c r="D12" i="12"/>
  <c r="C12" i="12"/>
  <c r="AN11" i="12"/>
  <c r="AM11" i="12"/>
  <c r="AO11" i="12" s="1"/>
  <c r="AF11" i="12"/>
  <c r="AE11" i="12"/>
  <c r="AB11" i="12"/>
  <c r="AA11" i="12"/>
  <c r="AC11" i="12" s="1"/>
  <c r="X11" i="12"/>
  <c r="W11" i="12"/>
  <c r="T11" i="12"/>
  <c r="S11" i="12"/>
  <c r="U11" i="12" s="1"/>
  <c r="P11" i="12"/>
  <c r="O11" i="12"/>
  <c r="L11" i="12"/>
  <c r="K11" i="12"/>
  <c r="M11" i="12" s="1"/>
  <c r="H11" i="12"/>
  <c r="G11" i="12"/>
  <c r="D11" i="12"/>
  <c r="C11" i="12"/>
  <c r="AN10" i="12"/>
  <c r="AM10" i="12"/>
  <c r="AO10" i="12" s="1"/>
  <c r="AJ10" i="12"/>
  <c r="AI10" i="12"/>
  <c r="AK10" i="12" s="1"/>
  <c r="AB10" i="12"/>
  <c r="AA10" i="12"/>
  <c r="X10" i="12"/>
  <c r="W10" i="12"/>
  <c r="Y10" i="12" s="1"/>
  <c r="T10" i="12"/>
  <c r="S10" i="12"/>
  <c r="U10" i="12" s="1"/>
  <c r="P10" i="12"/>
  <c r="O10" i="12"/>
  <c r="L10" i="12"/>
  <c r="K10" i="12"/>
  <c r="H10" i="12"/>
  <c r="G10" i="12"/>
  <c r="I10" i="12" s="1"/>
  <c r="D10" i="12"/>
  <c r="C10" i="12"/>
  <c r="AN9" i="12"/>
  <c r="AM9" i="12"/>
  <c r="AJ9" i="12"/>
  <c r="AI9" i="12"/>
  <c r="AK9" i="12" s="1"/>
  <c r="AF9" i="12"/>
  <c r="AE9" i="12"/>
  <c r="AG9" i="12" s="1"/>
  <c r="X9" i="12"/>
  <c r="W9" i="12"/>
  <c r="Y9" i="12" s="1"/>
  <c r="T9" i="12"/>
  <c r="S9" i="12"/>
  <c r="U9" i="12" s="1"/>
  <c r="P9" i="12"/>
  <c r="O9" i="12"/>
  <c r="L9" i="12"/>
  <c r="K9" i="12"/>
  <c r="M9" i="12" s="1"/>
  <c r="H9" i="12"/>
  <c r="G9" i="12"/>
  <c r="I9" i="12" s="1"/>
  <c r="D9" i="12"/>
  <c r="C9" i="12"/>
  <c r="AN8" i="12"/>
  <c r="AM8" i="12"/>
  <c r="AO8" i="12" s="1"/>
  <c r="AJ8" i="12"/>
  <c r="AI8" i="12"/>
  <c r="AK8" i="12" s="1"/>
  <c r="AF8" i="12"/>
  <c r="AE8" i="12"/>
  <c r="AG8" i="12" s="1"/>
  <c r="AB8" i="12"/>
  <c r="AA8" i="12"/>
  <c r="AC8" i="12" s="1"/>
  <c r="T8" i="12"/>
  <c r="S8" i="12"/>
  <c r="U8" i="12" s="1"/>
  <c r="P8" i="12"/>
  <c r="O8" i="12"/>
  <c r="L8" i="12"/>
  <c r="K8" i="12"/>
  <c r="M8" i="12" s="1"/>
  <c r="H8" i="12"/>
  <c r="G8" i="12"/>
  <c r="D8" i="12"/>
  <c r="C8" i="12"/>
  <c r="AN7" i="12"/>
  <c r="AM7" i="12"/>
  <c r="AO7" i="12" s="1"/>
  <c r="AJ7" i="12"/>
  <c r="AI7" i="12"/>
  <c r="AK7" i="12" s="1"/>
  <c r="AF7" i="12"/>
  <c r="AE7" i="12"/>
  <c r="AG7" i="12" s="1"/>
  <c r="AB7" i="12"/>
  <c r="AA7" i="12"/>
  <c r="AC7" i="12" s="1"/>
  <c r="X7" i="12"/>
  <c r="W7" i="12"/>
  <c r="Y7" i="12" s="1"/>
  <c r="P7" i="12"/>
  <c r="O7" i="12"/>
  <c r="L7" i="12"/>
  <c r="K7" i="12"/>
  <c r="M7" i="12" s="1"/>
  <c r="H7" i="12"/>
  <c r="G7" i="12"/>
  <c r="I7" i="12" s="1"/>
  <c r="D7" i="12"/>
  <c r="C7" i="12"/>
  <c r="AN6" i="12"/>
  <c r="AM6" i="12"/>
  <c r="AO6" i="12" s="1"/>
  <c r="AJ6" i="12"/>
  <c r="AI6" i="12"/>
  <c r="AF6" i="12"/>
  <c r="AE6" i="12"/>
  <c r="AG6" i="12" s="1"/>
  <c r="AB6" i="12"/>
  <c r="AA6" i="12"/>
  <c r="AC6" i="12" s="1"/>
  <c r="X6" i="12"/>
  <c r="W6" i="12"/>
  <c r="Y6" i="12" s="1"/>
  <c r="T6" i="12"/>
  <c r="S6" i="12"/>
  <c r="U6" i="12" s="1"/>
  <c r="L6" i="12"/>
  <c r="K6" i="12"/>
  <c r="M6" i="12" s="1"/>
  <c r="H6" i="12"/>
  <c r="G6" i="12"/>
  <c r="D6" i="12"/>
  <c r="C6" i="12"/>
  <c r="AN5" i="12"/>
  <c r="AM5" i="12"/>
  <c r="AO5" i="12" s="1"/>
  <c r="AJ5" i="12"/>
  <c r="AI5" i="12"/>
  <c r="AK5" i="12" s="1"/>
  <c r="AF5" i="12"/>
  <c r="AE5" i="12"/>
  <c r="AG5" i="12" s="1"/>
  <c r="AB5" i="12"/>
  <c r="AA5" i="12"/>
  <c r="AC5" i="12" s="1"/>
  <c r="X5" i="12"/>
  <c r="W5" i="12"/>
  <c r="Y5" i="12" s="1"/>
  <c r="T5" i="12"/>
  <c r="S5" i="12"/>
  <c r="U5" i="12" s="1"/>
  <c r="P5" i="12"/>
  <c r="O5" i="12"/>
  <c r="Q5" i="12" s="1"/>
  <c r="H5" i="12"/>
  <c r="G5" i="12"/>
  <c r="I5" i="12" s="1"/>
  <c r="D5" i="12"/>
  <c r="C5" i="12"/>
  <c r="AN4" i="12"/>
  <c r="AM4" i="12"/>
  <c r="AO4" i="12" s="1"/>
  <c r="AJ4" i="12"/>
  <c r="AI4" i="12"/>
  <c r="AK4" i="12" s="1"/>
  <c r="AF4" i="12"/>
  <c r="AE4" i="12"/>
  <c r="AG4" i="12" s="1"/>
  <c r="AB4" i="12"/>
  <c r="AA4" i="12"/>
  <c r="AC4" i="12" s="1"/>
  <c r="X4" i="12"/>
  <c r="W4" i="12"/>
  <c r="Y4" i="12" s="1"/>
  <c r="T4" i="12"/>
  <c r="S4" i="12"/>
  <c r="U4" i="12" s="1"/>
  <c r="P4" i="12"/>
  <c r="O4" i="12"/>
  <c r="Q4" i="12" s="1"/>
  <c r="L4" i="12"/>
  <c r="K4" i="12"/>
  <c r="D4" i="12"/>
  <c r="C4" i="12"/>
  <c r="AN3" i="12"/>
  <c r="AM3" i="12"/>
  <c r="AO3" i="12" s="1"/>
  <c r="AJ3" i="12"/>
  <c r="AI3" i="12"/>
  <c r="AK3" i="12" s="1"/>
  <c r="AF3" i="12"/>
  <c r="AE3" i="12"/>
  <c r="AG3" i="12" s="1"/>
  <c r="AB3" i="12"/>
  <c r="AA3" i="12"/>
  <c r="AC3" i="12" s="1"/>
  <c r="X3" i="12"/>
  <c r="W3" i="12"/>
  <c r="Y3" i="12" s="1"/>
  <c r="T3" i="12"/>
  <c r="S3" i="12"/>
  <c r="U3" i="12" s="1"/>
  <c r="P3" i="12"/>
  <c r="O3" i="12"/>
  <c r="L3" i="12"/>
  <c r="K3" i="12"/>
  <c r="M3" i="12" s="1"/>
  <c r="H3" i="12"/>
  <c r="G3" i="12"/>
  <c r="AL2" i="12"/>
  <c r="AH2" i="12"/>
  <c r="AD2" i="12"/>
  <c r="Z2" i="12"/>
  <c r="V2" i="12"/>
  <c r="R2" i="12"/>
  <c r="N2" i="12"/>
  <c r="J2" i="12"/>
  <c r="F2" i="12"/>
  <c r="B2" i="12"/>
  <c r="AK6" i="12" l="1"/>
  <c r="Q3" i="12"/>
  <c r="M4" i="12"/>
  <c r="AO9" i="12"/>
  <c r="AC12" i="12"/>
  <c r="AC10" i="12"/>
  <c r="Y11" i="12"/>
  <c r="AV6" i="12"/>
  <c r="I6" i="12"/>
  <c r="AG11" i="12"/>
  <c r="U12" i="12"/>
  <c r="M10" i="12"/>
  <c r="I11" i="12"/>
  <c r="I8" i="12"/>
  <c r="AU7" i="12"/>
  <c r="AV7" i="12"/>
  <c r="AU11" i="12"/>
  <c r="AV11" i="12"/>
  <c r="AU12" i="12"/>
  <c r="AV12" i="12"/>
  <c r="AU8" i="12"/>
  <c r="AV8" i="12"/>
  <c r="AU10" i="12"/>
  <c r="AV10" i="12"/>
  <c r="AU9" i="12"/>
  <c r="AV9" i="12"/>
  <c r="AV4" i="12"/>
  <c r="AV5" i="12"/>
  <c r="AV3" i="12"/>
  <c r="AU3" i="12"/>
  <c r="AU4" i="12"/>
  <c r="AU5" i="12"/>
  <c r="AU6" i="12"/>
  <c r="Q7" i="12"/>
  <c r="Q8" i="12"/>
  <c r="Q9" i="12"/>
  <c r="Q10" i="12"/>
  <c r="Q11" i="12"/>
  <c r="Q12" i="12"/>
  <c r="I3" i="12"/>
  <c r="AS3" i="12" s="1"/>
  <c r="E4" i="12"/>
  <c r="AT4" i="12" s="1"/>
  <c r="E5" i="12"/>
  <c r="AS5" i="12" s="1"/>
  <c r="E6" i="12"/>
  <c r="E7" i="12"/>
  <c r="E8" i="12"/>
  <c r="E9" i="12"/>
  <c r="E10" i="12"/>
  <c r="E11" i="12"/>
  <c r="E12" i="12"/>
  <c r="AT9" i="12" l="1"/>
  <c r="BA6" i="12"/>
  <c r="AR3" i="12"/>
  <c r="AW3" i="12" s="1"/>
  <c r="AT10" i="12"/>
  <c r="AT6" i="12"/>
  <c r="AT11" i="12"/>
  <c r="AT7" i="12"/>
  <c r="AT12" i="12"/>
  <c r="AT8" i="12"/>
  <c r="AR7" i="12"/>
  <c r="AR12" i="12"/>
  <c r="AS12" i="12"/>
  <c r="AR9" i="12"/>
  <c r="AS9" i="12"/>
  <c r="AR4" i="12"/>
  <c r="AS7" i="12"/>
  <c r="BA11" i="12"/>
  <c r="BA7" i="12"/>
  <c r="AR8" i="12"/>
  <c r="AS8" i="12"/>
  <c r="BA12" i="12"/>
  <c r="AS11" i="12"/>
  <c r="AR11" i="12"/>
  <c r="AR5" i="12"/>
  <c r="AW5" i="12" s="1"/>
  <c r="BA3" i="12"/>
  <c r="BA8" i="12"/>
  <c r="BA10" i="12"/>
  <c r="AS10" i="12"/>
  <c r="AR10" i="12"/>
  <c r="BA9" i="12"/>
  <c r="BA4" i="12"/>
  <c r="BA5" i="12"/>
  <c r="AR6" i="12"/>
  <c r="AT5" i="12"/>
  <c r="AT3" i="12"/>
  <c r="AS6" i="12"/>
  <c r="AS4" i="12"/>
  <c r="AQ3" i="12" l="1"/>
  <c r="AW10" i="12"/>
  <c r="AQ6" i="12"/>
  <c r="AW9" i="12"/>
  <c r="AQ9" i="12"/>
  <c r="AQ12" i="12"/>
  <c r="AW7" i="12"/>
  <c r="AW8" i="12"/>
  <c r="AQ11" i="12"/>
  <c r="AQ4" i="12"/>
  <c r="AW12" i="12"/>
  <c r="AQ10" i="12"/>
  <c r="AW11" i="12"/>
  <c r="AQ8" i="12"/>
  <c r="AQ5" i="12"/>
  <c r="AQ7" i="12"/>
  <c r="AW4" i="12"/>
  <c r="AW6" i="12"/>
  <c r="AY6" i="12" l="1"/>
  <c r="AY12" i="12"/>
  <c r="AY9" i="12"/>
  <c r="AY5" i="12"/>
  <c r="AY10" i="12"/>
  <c r="AY11" i="12"/>
  <c r="AY3" i="12"/>
  <c r="AY4" i="12"/>
</calcChain>
</file>

<file path=xl/sharedStrings.xml><?xml version="1.0" encoding="utf-8"?>
<sst xmlns="http://schemas.openxmlformats.org/spreadsheetml/2006/main" count="1118" uniqueCount="195">
  <si>
    <t>Sorszám</t>
  </si>
  <si>
    <t>Név</t>
  </si>
  <si>
    <t>Egyesület</t>
  </si>
  <si>
    <t>Ranglista pont</t>
  </si>
  <si>
    <t>Minősítés</t>
  </si>
  <si>
    <t>Nevezés</t>
  </si>
  <si>
    <t>Vasi GE</t>
  </si>
  <si>
    <t>Debreczy István</t>
  </si>
  <si>
    <t>I.o.</t>
  </si>
  <si>
    <t>II.o.</t>
  </si>
  <si>
    <t>Nagy Béla</t>
  </si>
  <si>
    <t>Hírös ALSE Kecskemét</t>
  </si>
  <si>
    <t>Bajkó Mihály</t>
  </si>
  <si>
    <t>Krejcik Péter</t>
  </si>
  <si>
    <t>Bors Attila</t>
  </si>
  <si>
    <t>Stick Breakers Csíkszereda</t>
  </si>
  <si>
    <t>III.o.</t>
  </si>
  <si>
    <t>Horváth Imre</t>
  </si>
  <si>
    <t>Gyenes Gábor</t>
  </si>
  <si>
    <t>ALC KSE Szeged</t>
  </si>
  <si>
    <t>Maroslelei SE</t>
  </si>
  <si>
    <t>Menyhárt Attila</t>
  </si>
  <si>
    <t>Deme Gyula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</si>
  <si>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</si>
  <si>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</si>
  <si>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</si>
  <si>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</si>
  <si>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</si>
  <si>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</si>
  <si>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</si>
  <si>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</si>
  <si>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</si>
  <si>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.</t>
  </si>
  <si>
    <t>:</t>
  </si>
  <si>
    <t>OB</t>
  </si>
  <si>
    <t>"Főág"</t>
  </si>
  <si>
    <t xml:space="preserve"> </t>
  </si>
  <si>
    <t>II. osztály</t>
  </si>
  <si>
    <t>III. osztály</t>
  </si>
  <si>
    <t>elődöntő</t>
  </si>
  <si>
    <t>1.-2.</t>
  </si>
  <si>
    <t>3.-4.</t>
  </si>
  <si>
    <t>5.-6.</t>
  </si>
  <si>
    <t>7.-8.</t>
  </si>
  <si>
    <t>9.-10.</t>
  </si>
  <si>
    <t>11.-12.</t>
  </si>
  <si>
    <t>13.-14.</t>
  </si>
  <si>
    <t>2025.10.4-5</t>
  </si>
  <si>
    <t>Egyéni Országos Bajnokság 2025</t>
  </si>
  <si>
    <t>Bodó II. Attila</t>
  </si>
  <si>
    <t>Mn.</t>
  </si>
  <si>
    <t>Németh Gyula</t>
  </si>
  <si>
    <t>Nagy Dániel</t>
  </si>
  <si>
    <t>Nagy Attila</t>
  </si>
  <si>
    <t>Najror Zoltán</t>
  </si>
  <si>
    <t>Mihály II. Zoltán</t>
  </si>
  <si>
    <t>ifj. Farkas Gábor</t>
  </si>
  <si>
    <t>Soproni MAFC</t>
  </si>
  <si>
    <t>Böcskei Barnabás</t>
  </si>
  <si>
    <t>Böcskei Imre</t>
  </si>
  <si>
    <t>Szathmáry Károly</t>
  </si>
  <si>
    <t>Dunakanyar Forte ALC</t>
  </si>
  <si>
    <t>Rauscher Tamás</t>
  </si>
  <si>
    <t>Testvériség SE</t>
  </si>
  <si>
    <t>Magyar Antal</t>
  </si>
  <si>
    <t>Lukács László</t>
  </si>
  <si>
    <t>Fülöp Elemér</t>
  </si>
  <si>
    <t>DÖKE - Komló</t>
  </si>
  <si>
    <t>Szendrey Tibor</t>
  </si>
  <si>
    <t>Trecskó János</t>
  </si>
  <si>
    <t>Mártonfi István</t>
  </si>
  <si>
    <t>Máté Bálint</t>
  </si>
  <si>
    <t>Újkori Táltosok Szigetcsép</t>
  </si>
  <si>
    <t>Horváth Dénes</t>
  </si>
  <si>
    <t>Szatmári Tamás</t>
  </si>
  <si>
    <t>Terjék Zsolt</t>
  </si>
  <si>
    <t>Lukács Viktor</t>
  </si>
  <si>
    <t>Koczor János</t>
  </si>
  <si>
    <t>Hidi András</t>
  </si>
  <si>
    <t>Kondor Gábor</t>
  </si>
  <si>
    <t>Kondor Balázs</t>
  </si>
  <si>
    <t>Mülek Antal</t>
  </si>
  <si>
    <t>Vác ALK</t>
  </si>
  <si>
    <t>Olcsvári András</t>
  </si>
  <si>
    <t>Gombfoci 11 Egyesület</t>
  </si>
  <si>
    <t>Theodos Sándor</t>
  </si>
  <si>
    <t>Németh István</t>
  </si>
  <si>
    <t>Erdőteleki Miklós</t>
  </si>
  <si>
    <t>Szabó Márton</t>
  </si>
  <si>
    <t>Leányvári László</t>
  </si>
  <si>
    <t>Huszár Tamás</t>
  </si>
  <si>
    <t>Berend Csaba</t>
  </si>
  <si>
    <t>Dobos Attila</t>
  </si>
  <si>
    <t>Bottyán Zoltán</t>
  </si>
  <si>
    <t>Mundial '93 FC SE</t>
  </si>
  <si>
    <t>Csekei Zoltán</t>
  </si>
  <si>
    <t>Komáromi Zsolt</t>
  </si>
  <si>
    <t>Simó Gergely</t>
  </si>
  <si>
    <t>Váradi László</t>
  </si>
  <si>
    <t>Pákai György</t>
  </si>
  <si>
    <t>Simon Ferenc</t>
  </si>
  <si>
    <t>Moldován Károly</t>
  </si>
  <si>
    <t>Energofish Marosvásárhely</t>
  </si>
  <si>
    <t>ifj. Morvai Tamás</t>
  </si>
  <si>
    <t>Ács Márton</t>
  </si>
  <si>
    <t>"A"</t>
  </si>
  <si>
    <t>"B"</t>
  </si>
  <si>
    <t>"C"</t>
  </si>
  <si>
    <t>"D"</t>
  </si>
  <si>
    <t>"E"</t>
  </si>
  <si>
    <t>Szathmáry</t>
  </si>
  <si>
    <t>Fülöp</t>
  </si>
  <si>
    <t>Pákai</t>
  </si>
  <si>
    <t>Szendrey</t>
  </si>
  <si>
    <t>Debreczy I.</t>
  </si>
  <si>
    <t>Szatmári</t>
  </si>
  <si>
    <t>ifj. Farkas</t>
  </si>
  <si>
    <t>Terjék</t>
  </si>
  <si>
    <t>Ács</t>
  </si>
  <si>
    <t>Lukács V.</t>
  </si>
  <si>
    <t>Mártonfi</t>
  </si>
  <si>
    <t>Koczor</t>
  </si>
  <si>
    <t>Bottyán</t>
  </si>
  <si>
    <t>Hidi</t>
  </si>
  <si>
    <t>Horváth D.</t>
  </si>
  <si>
    <t>ifj. Morvai</t>
  </si>
  <si>
    <t>Deme</t>
  </si>
  <si>
    <t>Moldován</t>
  </si>
  <si>
    <t>Simon F.</t>
  </si>
  <si>
    <t>Csekei</t>
  </si>
  <si>
    <t>Kondor G.</t>
  </si>
  <si>
    <t>Lukács L.</t>
  </si>
  <si>
    <t>Nagy B.</t>
  </si>
  <si>
    <t>Nagy D.</t>
  </si>
  <si>
    <t>Böcskei B.</t>
  </si>
  <si>
    <t>Bajkó</t>
  </si>
  <si>
    <t>Berend</t>
  </si>
  <si>
    <t>Olcsvári</t>
  </si>
  <si>
    <t>Kondor B.</t>
  </si>
  <si>
    <t>Menyhárt</t>
  </si>
  <si>
    <t>Komáromi</t>
  </si>
  <si>
    <t>Simó</t>
  </si>
  <si>
    <t>Theodos</t>
  </si>
  <si>
    <t>Nagy A.</t>
  </si>
  <si>
    <t>Máté</t>
  </si>
  <si>
    <t>Horváth I.</t>
  </si>
  <si>
    <t>Gyenes</t>
  </si>
  <si>
    <t>Najror</t>
  </si>
  <si>
    <t>Bodó II. A.</t>
  </si>
  <si>
    <t>Böcskei I.</t>
  </si>
  <si>
    <t>Németh I.</t>
  </si>
  <si>
    <t>Krejcik</t>
  </si>
  <si>
    <t>Mihály II. Z.</t>
  </si>
  <si>
    <t>Erdőteleki</t>
  </si>
  <si>
    <t>Váradi L.</t>
  </si>
  <si>
    <t>Szabó M.</t>
  </si>
  <si>
    <t>Dobos</t>
  </si>
  <si>
    <t>Leányvári</t>
  </si>
  <si>
    <t>Németh Gy.</t>
  </si>
  <si>
    <t>Bors</t>
  </si>
  <si>
    <t>0-2</t>
  </si>
  <si>
    <t>1-1</t>
  </si>
  <si>
    <t>0-1</t>
  </si>
  <si>
    <t>0-0</t>
  </si>
  <si>
    <t>játék nélkül</t>
  </si>
  <si>
    <t>Ifj. Farkas</t>
  </si>
  <si>
    <t>Minősítés nélkül</t>
  </si>
  <si>
    <t>Huszár</t>
  </si>
  <si>
    <t>Rauscher</t>
  </si>
  <si>
    <t>Mülek</t>
  </si>
  <si>
    <t>III. o. A</t>
  </si>
  <si>
    <t>III. o. B</t>
  </si>
  <si>
    <t>kimaradó</t>
  </si>
  <si>
    <t>15.-16.</t>
  </si>
  <si>
    <t>17.-18.</t>
  </si>
  <si>
    <t>19.-20.</t>
  </si>
  <si>
    <t>II. o. A</t>
  </si>
  <si>
    <t>II. o. B</t>
  </si>
  <si>
    <t>II. o. C</t>
  </si>
  <si>
    <t>II. o. D</t>
  </si>
  <si>
    <t>Magyar</t>
  </si>
  <si>
    <t>Trecskó</t>
  </si>
  <si>
    <t>3-0</t>
  </si>
  <si>
    <t>jn</t>
  </si>
  <si>
    <t>1-0</t>
  </si>
  <si>
    <t>2-2</t>
  </si>
  <si>
    <t>1-3</t>
  </si>
  <si>
    <t>2-1</t>
  </si>
  <si>
    <t>0-3</t>
  </si>
  <si>
    <t>1-2</t>
  </si>
  <si>
    <t>3-2</t>
  </si>
  <si>
    <t>4-1</t>
  </si>
  <si>
    <t>I.</t>
  </si>
  <si>
    <t>II.</t>
  </si>
  <si>
    <t>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</si>
</sst>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0"/>
      <name val="Arial"/>
      <family val="2"/>
      <charset val="238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6"/>
      <name val="Arial CE"/>
      <charset val="238"/>
    </font>
    <font>
      <sz val="18"/>
      <name val="Arial CE"/>
      <charset val="238"/>
    </font>
    <font>
      <b/>
      <sz val="16"/>
      <color rgb="FFFF0000"/>
      <name val="Arial CE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color indexed="62"/>
      <name val="Arial CE"/>
      <charset val="238"/>
    </font>
    <font>
      <sz val="12"/>
      <color rgb="FFFF0000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7" fillId="0" borderId="0"/>
    <xf numFmtId="0" fontId="5" fillId="0" borderId="0"/>
    <xf numFmtId="0" fontId="5" fillId="0" borderId="0"/>
  </cellStyleXfs>
  <cellXfs count="16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6" fillId="0" borderId="0" xfId="2"/>
    <xf numFmtId="14" fontId="8" fillId="3" borderId="0" xfId="2" applyNumberFormat="1" applyFont="1" applyFill="1" applyAlignment="1">
      <alignment horizontal="centerContinuous" vertical="center"/>
    </xf>
    <xf numFmtId="0" fontId="9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" vertical="center"/>
    </xf>
    <xf numFmtId="0" fontId="10" fillId="0" borderId="0" xfId="2" applyFont="1"/>
    <xf numFmtId="0" fontId="10" fillId="0" borderId="9" xfId="2" applyFont="1" applyBorder="1" applyAlignment="1">
      <alignment horizontal="centerContinuous" vertical="center" wrapText="1"/>
    </xf>
    <xf numFmtId="0" fontId="10" fillId="0" borderId="9" xfId="2" applyFont="1" applyBorder="1" applyAlignment="1">
      <alignment horizontal="centerContinuous" wrapText="1"/>
    </xf>
    <xf numFmtId="0" fontId="10" fillId="0" borderId="10" xfId="2" applyFont="1" applyBorder="1" applyAlignment="1">
      <alignment horizontal="centerContinuous" vertical="center" wrapText="1"/>
    </xf>
    <xf numFmtId="0" fontId="6" fillId="0" borderId="11" xfId="2" applyBorder="1"/>
    <xf numFmtId="0" fontId="11" fillId="0" borderId="12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6" fillId="0" borderId="14" xfId="2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6" fillId="4" borderId="16" xfId="2" applyFill="1" applyBorder="1"/>
    <xf numFmtId="0" fontId="6" fillId="4" borderId="17" xfId="2" applyFill="1" applyBorder="1"/>
    <xf numFmtId="0" fontId="17" fillId="0" borderId="16" xfId="2" applyFont="1" applyBorder="1" applyAlignment="1">
      <alignment horizontal="right" vertical="top"/>
    </xf>
    <xf numFmtId="0" fontId="6" fillId="0" borderId="17" xfId="2" applyBorder="1" applyAlignment="1">
      <alignment horizontal="center" vertical="center"/>
    </xf>
    <xf numFmtId="0" fontId="17" fillId="0" borderId="17" xfId="2" applyFont="1" applyBorder="1" applyAlignment="1">
      <alignment horizontal="left" vertical="top"/>
    </xf>
    <xf numFmtId="0" fontId="6" fillId="0" borderId="18" xfId="2" applyBorder="1"/>
    <xf numFmtId="0" fontId="16" fillId="0" borderId="15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top"/>
    </xf>
    <xf numFmtId="0" fontId="17" fillId="0" borderId="21" xfId="2" applyFont="1" applyBorder="1" applyAlignment="1">
      <alignment horizontal="right" vertical="top"/>
    </xf>
    <xf numFmtId="0" fontId="6" fillId="0" borderId="22" xfId="2" applyBorder="1" applyAlignment="1">
      <alignment horizontal="center" vertical="center"/>
    </xf>
    <xf numFmtId="0" fontId="17" fillId="0" borderId="22" xfId="2" applyFont="1" applyBorder="1" applyAlignment="1">
      <alignment horizontal="left" vertical="top"/>
    </xf>
    <xf numFmtId="0" fontId="6" fillId="4" borderId="21" xfId="2" applyFill="1" applyBorder="1"/>
    <xf numFmtId="0" fontId="6" fillId="4" borderId="22" xfId="2" applyFill="1" applyBorder="1"/>
    <xf numFmtId="0" fontId="6" fillId="0" borderId="23" xfId="2" applyBorder="1"/>
    <xf numFmtId="0" fontId="11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21" fillId="0" borderId="0" xfId="2" applyFont="1" applyAlignment="1">
      <alignment horizontal="right" vertical="top"/>
    </xf>
    <xf numFmtId="0" fontId="6" fillId="0" borderId="0" xfId="2" applyAlignment="1">
      <alignment horizontal="center" vertical="center"/>
    </xf>
    <xf numFmtId="0" fontId="17" fillId="0" borderId="0" xfId="2" applyFont="1" applyAlignment="1">
      <alignment horizontal="left" vertical="top"/>
    </xf>
    <xf numFmtId="0" fontId="16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5" borderId="0" xfId="2" applyFont="1" applyFill="1" applyAlignment="1">
      <alignment horizontal="center" vertical="top"/>
    </xf>
    <xf numFmtId="0" fontId="24" fillId="3" borderId="0" xfId="2" applyFont="1" applyFill="1" applyAlignment="1">
      <alignment horizontal="center"/>
    </xf>
    <xf numFmtId="0" fontId="24" fillId="0" borderId="0" xfId="2" applyFont="1" applyAlignment="1">
      <alignment horizontal="center" vertical="center"/>
    </xf>
    <xf numFmtId="0" fontId="25" fillId="0" borderId="0" xfId="2" applyFont="1"/>
    <xf numFmtId="0" fontId="6" fillId="5" borderId="0" xfId="2" applyFill="1"/>
    <xf numFmtId="0" fontId="26" fillId="5" borderId="0" xfId="2" applyFont="1" applyFill="1" applyAlignment="1">
      <alignment horizontal="center" vertical="center"/>
    </xf>
    <xf numFmtId="0" fontId="10" fillId="5" borderId="0" xfId="2" applyFont="1" applyFill="1" applyAlignment="1">
      <alignment vertical="center"/>
    </xf>
    <xf numFmtId="0" fontId="25" fillId="5" borderId="0" xfId="2" applyFont="1" applyFill="1" applyAlignment="1">
      <alignment horizontal="center"/>
    </xf>
    <xf numFmtId="0" fontId="24" fillId="5" borderId="0" xfId="2" applyFont="1" applyFill="1" applyAlignment="1">
      <alignment horizontal="center" vertical="center"/>
    </xf>
    <xf numFmtId="0" fontId="6" fillId="0" borderId="0" xfId="2" applyAlignment="1">
      <alignment vertical="center"/>
    </xf>
    <xf numFmtId="0" fontId="6" fillId="6" borderId="0" xfId="2" applyFill="1"/>
    <xf numFmtId="0" fontId="27" fillId="0" borderId="16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Continuous" vertical="center" wrapText="1"/>
    </xf>
    <xf numFmtId="0" fontId="16" fillId="3" borderId="15" xfId="2" applyFont="1" applyFill="1" applyBorder="1" applyAlignment="1">
      <alignment horizontal="center" vertical="center"/>
    </xf>
    <xf numFmtId="0" fontId="16" fillId="3" borderId="21" xfId="2" applyFont="1" applyFill="1" applyBorder="1" applyAlignment="1">
      <alignment horizontal="center" vertical="center"/>
    </xf>
    <xf numFmtId="0" fontId="17" fillId="0" borderId="19" xfId="2" applyFont="1" applyBorder="1" applyAlignment="1">
      <alignment horizontal="left" vertical="top"/>
    </xf>
    <xf numFmtId="0" fontId="16" fillId="3" borderId="23" xfId="2" applyFont="1" applyFill="1" applyBorder="1" applyAlignment="1">
      <alignment horizontal="center" vertical="center"/>
    </xf>
    <xf numFmtId="0" fontId="17" fillId="0" borderId="24" xfId="2" applyFont="1" applyBorder="1" applyAlignment="1">
      <alignment horizontal="left" vertical="top"/>
    </xf>
    <xf numFmtId="0" fontId="6" fillId="0" borderId="26" xfId="2" applyBorder="1"/>
    <xf numFmtId="0" fontId="11" fillId="0" borderId="27" xfId="2" applyFont="1" applyBorder="1" applyAlignment="1">
      <alignment horizontal="center" vertical="center"/>
    </xf>
    <xf numFmtId="0" fontId="17" fillId="0" borderId="15" xfId="2" applyFont="1" applyBorder="1" applyAlignment="1">
      <alignment horizontal="right" vertical="top"/>
    </xf>
    <xf numFmtId="0" fontId="6" fillId="0" borderId="19" xfId="2" applyBorder="1" applyAlignment="1">
      <alignment horizontal="center" vertical="center"/>
    </xf>
    <xf numFmtId="0" fontId="6" fillId="4" borderId="15" xfId="2" applyFill="1" applyBorder="1"/>
    <xf numFmtId="0" fontId="6" fillId="4" borderId="19" xfId="2" applyFill="1" applyBorder="1"/>
    <xf numFmtId="0" fontId="16" fillId="3" borderId="28" xfId="2" applyFont="1" applyFill="1" applyBorder="1" applyAlignment="1">
      <alignment horizontal="center" vertical="center"/>
    </xf>
    <xf numFmtId="0" fontId="17" fillId="0" borderId="28" xfId="2" applyFont="1" applyBorder="1" applyAlignment="1">
      <alignment horizontal="right" vertical="top"/>
    </xf>
    <xf numFmtId="0" fontId="6" fillId="0" borderId="29" xfId="2" applyBorder="1" applyAlignment="1">
      <alignment horizontal="center" vertical="center"/>
    </xf>
    <xf numFmtId="0" fontId="17" fillId="0" borderId="29" xfId="2" applyFont="1" applyBorder="1" applyAlignment="1">
      <alignment horizontal="left" vertical="top"/>
    </xf>
    <xf numFmtId="0" fontId="6" fillId="4" borderId="28" xfId="2" applyFill="1" applyBorder="1"/>
    <xf numFmtId="0" fontId="6" fillId="4" borderId="29" xfId="2" applyFill="1" applyBorder="1"/>
    <xf numFmtId="0" fontId="6" fillId="4" borderId="25" xfId="2" applyFill="1" applyBorder="1"/>
    <xf numFmtId="0" fontId="16" fillId="0" borderId="28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6" fillId="0" borderId="30" xfId="2" applyBorder="1"/>
    <xf numFmtId="0" fontId="6" fillId="0" borderId="0" xfId="2" applyAlignment="1">
      <alignment horizontal="right"/>
    </xf>
    <xf numFmtId="0" fontId="28" fillId="0" borderId="0" xfId="2" applyFont="1" applyAlignment="1">
      <alignment horizontal="center" vertical="center"/>
    </xf>
    <xf numFmtId="0" fontId="25" fillId="0" borderId="0" xfId="2" applyFont="1" applyAlignment="1">
      <alignment horizontal="center"/>
    </xf>
    <xf numFmtId="0" fontId="23" fillId="6" borderId="0" xfId="2" applyFont="1" applyFill="1" applyAlignment="1">
      <alignment horizontal="center" vertical="top"/>
    </xf>
    <xf numFmtId="0" fontId="26" fillId="6" borderId="0" xfId="2" applyFont="1" applyFill="1" applyAlignment="1">
      <alignment horizontal="center" vertical="center"/>
    </xf>
    <xf numFmtId="0" fontId="10" fillId="6" borderId="0" xfId="2" applyFont="1" applyFill="1" applyAlignment="1">
      <alignment vertical="center"/>
    </xf>
    <xf numFmtId="0" fontId="25" fillId="6" borderId="0" xfId="2" applyFont="1" applyFill="1" applyAlignment="1">
      <alignment horizontal="center"/>
    </xf>
    <xf numFmtId="0" fontId="24" fillId="6" borderId="0" xfId="2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29" fillId="0" borderId="1" xfId="0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16" fillId="3" borderId="15" xfId="2" applyFont="1" applyFill="1" applyBorder="1" applyAlignment="1">
      <alignment horizontal="center"/>
    </xf>
    <xf numFmtId="0" fontId="16" fillId="3" borderId="21" xfId="2" applyFont="1" applyFill="1" applyBorder="1" applyAlignment="1">
      <alignment horizontal="center"/>
    </xf>
    <xf numFmtId="0" fontId="16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6" fillId="0" borderId="19" xfId="2" applyBorder="1"/>
    <xf numFmtId="0" fontId="16" fillId="3" borderId="32" xfId="2" applyFont="1" applyFill="1" applyBorder="1" applyAlignment="1">
      <alignment horizontal="center"/>
    </xf>
    <xf numFmtId="0" fontId="17" fillId="0" borderId="33" xfId="2" applyFont="1" applyBorder="1" applyAlignment="1">
      <alignment horizontal="right" vertical="top"/>
    </xf>
    <xf numFmtId="0" fontId="6" fillId="0" borderId="34" xfId="2" applyBorder="1" applyAlignment="1">
      <alignment horizontal="center" vertical="center"/>
    </xf>
    <xf numFmtId="0" fontId="17" fillId="0" borderId="34" xfId="2" applyFont="1" applyBorder="1" applyAlignment="1">
      <alignment horizontal="left" vertical="top"/>
    </xf>
    <xf numFmtId="0" fontId="6" fillId="4" borderId="33" xfId="2" applyFill="1" applyBorder="1"/>
    <xf numFmtId="0" fontId="6" fillId="4" borderId="34" xfId="2" applyFill="1" applyBorder="1"/>
    <xf numFmtId="0" fontId="16" fillId="0" borderId="33" xfId="2" applyFont="1" applyBorder="1" applyAlignment="1">
      <alignment horizontal="center" vertical="center"/>
    </xf>
    <xf numFmtId="0" fontId="10" fillId="0" borderId="34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6" fillId="0" borderId="13" xfId="2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31" fillId="4" borderId="21" xfId="2" applyFont="1" applyFill="1" applyBorder="1"/>
    <xf numFmtId="0" fontId="21" fillId="0" borderId="21" xfId="2" applyFont="1" applyBorder="1" applyAlignment="1">
      <alignment horizontal="right" vertical="top"/>
    </xf>
    <xf numFmtId="0" fontId="21" fillId="0" borderId="33" xfId="2" applyFont="1" applyBorder="1" applyAlignment="1">
      <alignment horizontal="right" vertical="top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24" fillId="0" borderId="0" xfId="2" applyFont="1"/>
    <xf numFmtId="0" fontId="33" fillId="6" borderId="0" xfId="2" applyFont="1" applyFill="1" applyAlignment="1">
      <alignment horizontal="center" vertical="top"/>
    </xf>
    <xf numFmtId="0" fontId="10" fillId="6" borderId="0" xfId="2" applyFont="1" applyFill="1"/>
    <xf numFmtId="49" fontId="29" fillId="0" borderId="2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20" fontId="28" fillId="0" borderId="0" xfId="2" applyNumberFormat="1" applyFont="1" applyAlignment="1">
      <alignment horizontal="right" vertical="center"/>
    </xf>
    <xf numFmtId="0" fontId="37" fillId="0" borderId="41" xfId="1" applyFont="1" applyBorder="1" applyAlignment="1">
      <alignment horizontal="center" vertical="center"/>
    </xf>
    <xf numFmtId="0" fontId="37" fillId="0" borderId="2" xfId="1" applyFont="1" applyBorder="1" applyAlignment="1">
      <alignment horizontal="center" vertical="center"/>
    </xf>
    <xf numFmtId="0" fontId="37" fillId="0" borderId="42" xfId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37" fillId="0" borderId="43" xfId="1" applyFont="1" applyBorder="1" applyAlignment="1">
      <alignment horizontal="center" vertical="center"/>
    </xf>
    <xf numFmtId="0" fontId="37" fillId="0" borderId="44" xfId="1" applyFont="1" applyBorder="1" applyAlignment="1">
      <alignment horizontal="center" vertical="center"/>
    </xf>
    <xf numFmtId="0" fontId="37" fillId="0" borderId="39" xfId="1" applyFont="1" applyBorder="1" applyAlignment="1">
      <alignment horizontal="center" vertical="center"/>
    </xf>
    <xf numFmtId="0" fontId="37" fillId="0" borderId="45" xfId="1" applyFont="1" applyBorder="1" applyAlignment="1">
      <alignment horizontal="center" vertical="center"/>
    </xf>
    <xf numFmtId="0" fontId="37" fillId="0" borderId="46" xfId="1" applyFont="1" applyBorder="1" applyAlignment="1">
      <alignment horizontal="center" vertical="center"/>
    </xf>
    <xf numFmtId="0" fontId="37" fillId="0" borderId="40" xfId="1" applyFont="1" applyBorder="1" applyAlignment="1">
      <alignment horizontal="center" vertical="center"/>
    </xf>
    <xf numFmtId="0" fontId="37" fillId="0" borderId="47" xfId="1" applyFont="1" applyBorder="1" applyAlignment="1">
      <alignment horizontal="center" vertical="center"/>
    </xf>
    <xf numFmtId="0" fontId="37" fillId="8" borderId="39" xfId="1" applyFont="1" applyFill="1" applyBorder="1" applyAlignment="1">
      <alignment horizontal="center" vertical="center"/>
    </xf>
    <xf numFmtId="0" fontId="37" fillId="8" borderId="1" xfId="1" applyFont="1" applyFill="1" applyBorder="1" applyAlignment="1">
      <alignment horizontal="center" vertical="center"/>
    </xf>
    <xf numFmtId="0" fontId="37" fillId="0" borderId="48" xfId="1" applyFont="1" applyBorder="1" applyAlignment="1">
      <alignment horizontal="center" vertical="center"/>
    </xf>
    <xf numFmtId="0" fontId="37" fillId="0" borderId="49" xfId="1" applyFont="1" applyBorder="1" applyAlignment="1">
      <alignment horizontal="center" vertical="center"/>
    </xf>
    <xf numFmtId="0" fontId="37" fillId="2" borderId="1" xfId="1" applyFont="1" applyFill="1" applyBorder="1" applyAlignment="1">
      <alignment horizontal="center" vertical="center"/>
    </xf>
    <xf numFmtId="0" fontId="37" fillId="8" borderId="2" xfId="1" applyFont="1" applyFill="1" applyBorder="1" applyAlignment="1">
      <alignment horizontal="center" vertical="center"/>
    </xf>
    <xf numFmtId="0" fontId="37" fillId="0" borderId="8" xfId="1" applyFont="1" applyBorder="1" applyAlignment="1">
      <alignment horizontal="center" vertical="center"/>
    </xf>
    <xf numFmtId="0" fontId="36" fillId="2" borderId="46" xfId="1" applyFont="1" applyFill="1" applyBorder="1" applyAlignment="1">
      <alignment horizontal="center" vertical="center"/>
    </xf>
    <xf numFmtId="0" fontId="37" fillId="0" borderId="6" xfId="1" applyFont="1" applyBorder="1" applyAlignment="1">
      <alignment horizontal="center" vertical="center"/>
    </xf>
    <xf numFmtId="0" fontId="36" fillId="2" borderId="40" xfId="1" applyFont="1" applyFill="1" applyBorder="1" applyAlignment="1">
      <alignment horizontal="center" vertical="center"/>
    </xf>
    <xf numFmtId="0" fontId="36" fillId="2" borderId="40" xfId="1" applyFont="1" applyFill="1" applyBorder="1" applyAlignment="1">
      <alignment vertical="center"/>
    </xf>
    <xf numFmtId="0" fontId="37" fillId="0" borderId="7" xfId="1" applyFont="1" applyBorder="1" applyAlignment="1">
      <alignment horizontal="center" vertical="center"/>
    </xf>
    <xf numFmtId="0" fontId="36" fillId="2" borderId="47" xfId="1" applyFont="1" applyFill="1" applyBorder="1" applyAlignment="1">
      <alignment horizontal="center" vertical="center"/>
    </xf>
    <xf numFmtId="0" fontId="35" fillId="2" borderId="3" xfId="1" applyFont="1" applyFill="1" applyBorder="1" applyAlignment="1">
      <alignment horizontal="center" vertical="center"/>
    </xf>
    <xf numFmtId="0" fontId="36" fillId="2" borderId="4" xfId="1" applyFont="1" applyFill="1" applyBorder="1" applyAlignment="1">
      <alignment horizontal="center" vertical="center"/>
    </xf>
    <xf numFmtId="0" fontId="36" fillId="2" borderId="5" xfId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29" fillId="9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7" borderId="36" xfId="0" applyFont="1" applyFill="1" applyBorder="1" applyAlignment="1">
      <alignment horizontal="center" vertical="center"/>
    </xf>
    <xf numFmtId="0" fontId="29" fillId="7" borderId="37" xfId="0" applyFont="1" applyFill="1" applyBorder="1" applyAlignment="1">
      <alignment horizontal="center" vertical="center"/>
    </xf>
    <xf numFmtId="0" fontId="29" fillId="7" borderId="38" xfId="0" applyFont="1" applyFill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 vertical="center"/>
    </xf>
    <xf numFmtId="49" fontId="29" fillId="9" borderId="2" xfId="0" applyNumberFormat="1" applyFont="1" applyFill="1" applyBorder="1" applyAlignment="1">
      <alignment horizontal="center" vertical="center"/>
    </xf>
  </cellXfs>
  <cellStyles count="6">
    <cellStyle name="Excel Built-in Normal" xfId="1" xr:uid="{00000000-0005-0000-0000-000000000000}"/>
    <cellStyle name="Normál" xfId="0" builtinId="0"/>
    <cellStyle name="Normál 2" xfId="2" xr:uid="{00000000-0005-0000-0000-000002000000}"/>
    <cellStyle name="Normál 3" xfId="3" xr:uid="{00000000-0005-0000-0000-000003000000}"/>
    <cellStyle name="Normál 4" xfId="4" xr:uid="{00000000-0005-0000-0000-000004000000}"/>
    <cellStyle name="Normál 5" xfId="5" xr:uid="{00000000-0005-0000-0000-000005000000}"/>
  </cellStyles>
  <dxfs count="39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9</xdr:col>
      <xdr:colOff>8659</xdr:colOff>
      <xdr:row>2</xdr:row>
      <xdr:rowOff>140335</xdr:rowOff>
    </xdr:to>
    <xdr:pic>
      <xdr:nvPicPr>
        <xdr:cNvPr id="4" name="Kép 3" descr="C:\Users\User\Desktop\mszsz 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20350" y="0"/>
          <a:ext cx="618259" cy="71183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618259</xdr:colOff>
      <xdr:row>13</xdr:row>
      <xdr:rowOff>149860</xdr:rowOff>
    </xdr:to>
    <xdr:pic>
      <xdr:nvPicPr>
        <xdr:cNvPr id="2" name="Kép 1" descr="C:\Users\User\Desktop\mszsz logo.jpg">
          <a:extLst>
            <a:ext uri="{FF2B5EF4-FFF2-40B4-BE49-F238E27FC236}">
              <a16:creationId xmlns:a16="http://schemas.microsoft.com/office/drawing/2014/main" id="{CA30233B-78D6-4B79-BE98-A1A68D881E1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705100"/>
          <a:ext cx="618259" cy="702310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618259</xdr:colOff>
      <xdr:row>13</xdr:row>
      <xdr:rowOff>149860</xdr:rowOff>
    </xdr:to>
    <xdr:pic>
      <xdr:nvPicPr>
        <xdr:cNvPr id="2" name="Kép 1" descr="C:\Users\User\Desktop\mszsz logo.jpg">
          <a:extLst>
            <a:ext uri="{FF2B5EF4-FFF2-40B4-BE49-F238E27FC236}">
              <a16:creationId xmlns:a16="http://schemas.microsoft.com/office/drawing/2014/main" id="{319DE6EA-3C33-476C-ACB2-0D0F6B81292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705100"/>
          <a:ext cx="618259" cy="702310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618259</xdr:colOff>
      <xdr:row>13</xdr:row>
      <xdr:rowOff>149860</xdr:rowOff>
    </xdr:to>
    <xdr:pic>
      <xdr:nvPicPr>
        <xdr:cNvPr id="2" name="Kép 1" descr="C:\Users\User\Desktop\mszsz logo.jpg">
          <a:extLst>
            <a:ext uri="{FF2B5EF4-FFF2-40B4-BE49-F238E27FC236}">
              <a16:creationId xmlns:a16="http://schemas.microsoft.com/office/drawing/2014/main" id="{E430BA5A-74AC-40FA-8AE8-DA8FE63CACF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705100"/>
          <a:ext cx="618259" cy="702310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618259</xdr:colOff>
      <xdr:row>13</xdr:row>
      <xdr:rowOff>149860</xdr:rowOff>
    </xdr:to>
    <xdr:pic>
      <xdr:nvPicPr>
        <xdr:cNvPr id="2" name="Kép 1" descr="C:\Users\User\Desktop\mszsz logo.jpg">
          <a:extLst>
            <a:ext uri="{FF2B5EF4-FFF2-40B4-BE49-F238E27FC236}">
              <a16:creationId xmlns:a16="http://schemas.microsoft.com/office/drawing/2014/main" id="{C112CC80-D626-4360-8CB8-0F256C7B11F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705100"/>
          <a:ext cx="618259" cy="702310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618259</xdr:colOff>
      <xdr:row>13</xdr:row>
      <xdr:rowOff>149860</xdr:rowOff>
    </xdr:to>
    <xdr:pic>
      <xdr:nvPicPr>
        <xdr:cNvPr id="2" name="Kép 1" descr="C:\Users\User\Desktop\mszsz logo.jpg">
          <a:extLst>
            <a:ext uri="{FF2B5EF4-FFF2-40B4-BE49-F238E27FC236}">
              <a16:creationId xmlns:a16="http://schemas.microsoft.com/office/drawing/2014/main" id="{D609B1B5-B5FC-4E60-B82A-45AC99A632C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705100"/>
          <a:ext cx="618259" cy="702310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618259</xdr:colOff>
      <xdr:row>13</xdr:row>
      <xdr:rowOff>149860</xdr:rowOff>
    </xdr:to>
    <xdr:pic>
      <xdr:nvPicPr>
        <xdr:cNvPr id="2" name="Kép 1" descr="C:\Users\User\Desktop\mszsz logo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733675"/>
          <a:ext cx="618259" cy="71183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</xdr:colOff>
      <xdr:row>0</xdr:row>
      <xdr:rowOff>0</xdr:rowOff>
    </xdr:from>
    <xdr:to>
      <xdr:col>10</xdr:col>
      <xdr:colOff>1</xdr:colOff>
      <xdr:row>2</xdr:row>
      <xdr:rowOff>140335</xdr:rowOff>
    </xdr:to>
    <xdr:pic>
      <xdr:nvPicPr>
        <xdr:cNvPr id="2" name="Kép 1" descr="C:\Users\User\Desktop\mszsz logo.jp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1" y="0"/>
          <a:ext cx="609600" cy="71183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618259</xdr:colOff>
      <xdr:row>16</xdr:row>
      <xdr:rowOff>197485</xdr:rowOff>
    </xdr:to>
    <xdr:pic>
      <xdr:nvPicPr>
        <xdr:cNvPr id="2" name="Kép 1" descr="C:\Users\User\Desktop\mszsz logo.jpg">
          <a:extLst>
            <a:ext uri="{FF2B5EF4-FFF2-40B4-BE49-F238E27FC236}">
              <a16:creationId xmlns:a16="http://schemas.microsoft.com/office/drawing/2014/main" id="{AFFE56FF-EF45-4FBC-BF85-E10522C8802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76675"/>
          <a:ext cx="618259" cy="71183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618259</xdr:colOff>
      <xdr:row>16</xdr:row>
      <xdr:rowOff>197485</xdr:rowOff>
    </xdr:to>
    <xdr:pic>
      <xdr:nvPicPr>
        <xdr:cNvPr id="2" name="Kép 1" descr="C:\Users\User\Desktop\mszsz logo.jpg">
          <a:extLst>
            <a:ext uri="{FF2B5EF4-FFF2-40B4-BE49-F238E27FC236}">
              <a16:creationId xmlns:a16="http://schemas.microsoft.com/office/drawing/2014/main" id="{B8F8CBDC-AD81-4FCC-B716-8CBDCDF8164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76675"/>
          <a:ext cx="618259" cy="71183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618259</xdr:colOff>
      <xdr:row>16</xdr:row>
      <xdr:rowOff>197485</xdr:rowOff>
    </xdr:to>
    <xdr:pic>
      <xdr:nvPicPr>
        <xdr:cNvPr id="2" name="Kép 1" descr="C:\Users\User\Desktop\mszsz logo.jpg">
          <a:extLst>
            <a:ext uri="{FF2B5EF4-FFF2-40B4-BE49-F238E27FC236}">
              <a16:creationId xmlns:a16="http://schemas.microsoft.com/office/drawing/2014/main" id="{39316F08-9779-4610-BEDB-C25F535F15B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76675"/>
          <a:ext cx="618259" cy="71183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618259</xdr:colOff>
      <xdr:row>16</xdr:row>
      <xdr:rowOff>197485</xdr:rowOff>
    </xdr:to>
    <xdr:pic>
      <xdr:nvPicPr>
        <xdr:cNvPr id="2" name="Kép 1" descr="C:\Users\User\Desktop\mszsz logo.jpg">
          <a:extLst>
            <a:ext uri="{FF2B5EF4-FFF2-40B4-BE49-F238E27FC236}">
              <a16:creationId xmlns:a16="http://schemas.microsoft.com/office/drawing/2014/main" id="{E141D49B-E922-4B73-B337-C4361C055A6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76675"/>
          <a:ext cx="618259" cy="71183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618259</xdr:colOff>
      <xdr:row>16</xdr:row>
      <xdr:rowOff>197485</xdr:rowOff>
    </xdr:to>
    <xdr:pic>
      <xdr:nvPicPr>
        <xdr:cNvPr id="2" name="Kép 1" descr="C:\Users\User\Desktop\mszsz logo.jpg">
          <a:extLst>
            <a:ext uri="{FF2B5EF4-FFF2-40B4-BE49-F238E27FC236}">
              <a16:creationId xmlns:a16="http://schemas.microsoft.com/office/drawing/2014/main" id="{ED0A1D79-A13C-4809-A966-4D0713DF694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76675"/>
          <a:ext cx="618259" cy="71183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8659</xdr:colOff>
      <xdr:row>13</xdr:row>
      <xdr:rowOff>140335</xdr:rowOff>
    </xdr:to>
    <xdr:pic>
      <xdr:nvPicPr>
        <xdr:cNvPr id="2" name="Kép 1" descr="C:\Users\User\Desktop\mszsz logo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43250"/>
          <a:ext cx="618259" cy="71183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618259</xdr:colOff>
      <xdr:row>16</xdr:row>
      <xdr:rowOff>197485</xdr:rowOff>
    </xdr:to>
    <xdr:pic>
      <xdr:nvPicPr>
        <xdr:cNvPr id="2" name="Kép 1" descr="C:\Users\User\Desktop\mszsz logo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76675"/>
          <a:ext cx="618259" cy="71183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618259</xdr:colOff>
      <xdr:row>13</xdr:row>
      <xdr:rowOff>149860</xdr:rowOff>
    </xdr:to>
    <xdr:pic>
      <xdr:nvPicPr>
        <xdr:cNvPr id="2" name="Kép 1" descr="C:\Users\User\Desktop\mszsz logo.jpg">
          <a:extLst>
            <a:ext uri="{FF2B5EF4-FFF2-40B4-BE49-F238E27FC236}">
              <a16:creationId xmlns:a16="http://schemas.microsoft.com/office/drawing/2014/main" id="{3AB530A1-8F21-403E-91AB-DF6D9FAFDC4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705100"/>
          <a:ext cx="618259" cy="702310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zoomScaleNormal="100" workbookViewId="0">
      <selection activeCell="B2" sqref="B2:B56"/>
    </sheetView>
  </sheetViews>
  <sheetFormatPr defaultColWidth="9.109375" defaultRowHeight="18" x14ac:dyDescent="0.3"/>
  <cols>
    <col min="1" max="1" width="16.44140625" style="3" customWidth="1"/>
    <col min="2" max="2" width="22.88671875" style="2" customWidth="1"/>
    <col min="3" max="3" width="5.33203125" style="4" customWidth="1"/>
    <col min="4" max="4" width="31.109375" style="2" customWidth="1"/>
    <col min="5" max="5" width="20" style="2" customWidth="1"/>
    <col min="6" max="8" width="16.44140625" style="2" customWidth="1"/>
    <col min="9" max="16384" width="9.109375" style="1"/>
  </cols>
  <sheetData>
    <row r="1" spans="1:8" ht="22.5" customHeight="1" x14ac:dyDescent="0.3">
      <c r="A1" s="150" t="s">
        <v>48</v>
      </c>
      <c r="B1" s="151"/>
      <c r="C1" s="151"/>
      <c r="D1" s="151"/>
      <c r="E1" s="151"/>
      <c r="F1" s="151"/>
      <c r="G1" s="151"/>
      <c r="H1" s="152"/>
    </row>
    <row r="2" spans="1:8" ht="22.5" customHeight="1" thickBot="1" x14ac:dyDescent="0.35">
      <c r="A2" s="143">
        <v>24</v>
      </c>
      <c r="B2" s="145" t="s">
        <v>60</v>
      </c>
      <c r="C2" s="145"/>
      <c r="D2" s="145" t="s">
        <v>61</v>
      </c>
      <c r="E2" s="145"/>
      <c r="F2" s="145">
        <v>635.20000000000005</v>
      </c>
      <c r="G2" s="145" t="s">
        <v>8</v>
      </c>
      <c r="H2" s="148">
        <v>6000</v>
      </c>
    </row>
    <row r="3" spans="1:8" ht="22.5" customHeight="1" x14ac:dyDescent="0.3">
      <c r="A3" s="126">
        <v>37</v>
      </c>
      <c r="B3" s="127" t="s">
        <v>66</v>
      </c>
      <c r="C3" s="127"/>
      <c r="D3" s="127" t="s">
        <v>67</v>
      </c>
      <c r="E3" s="127"/>
      <c r="F3" s="127">
        <v>623.5</v>
      </c>
      <c r="G3" s="127" t="s">
        <v>8</v>
      </c>
      <c r="H3" s="128">
        <v>6000</v>
      </c>
    </row>
    <row r="4" spans="1:8" ht="22.5" customHeight="1" x14ac:dyDescent="0.3">
      <c r="A4" s="126">
        <v>16</v>
      </c>
      <c r="B4" s="129" t="s">
        <v>99</v>
      </c>
      <c r="C4" s="129"/>
      <c r="D4" s="129" t="s">
        <v>6</v>
      </c>
      <c r="E4" s="129"/>
      <c r="F4" s="129">
        <v>552</v>
      </c>
      <c r="G4" s="129" t="s">
        <v>8</v>
      </c>
      <c r="H4" s="130">
        <v>6000</v>
      </c>
    </row>
    <row r="5" spans="1:8" ht="22.5" customHeight="1" x14ac:dyDescent="0.3">
      <c r="A5" s="126">
        <v>38</v>
      </c>
      <c r="B5" s="129" t="s">
        <v>68</v>
      </c>
      <c r="C5" s="129"/>
      <c r="D5" s="129" t="s">
        <v>67</v>
      </c>
      <c r="E5" s="129"/>
      <c r="F5" s="129">
        <v>549.6</v>
      </c>
      <c r="G5" s="129" t="s">
        <v>8</v>
      </c>
      <c r="H5" s="130">
        <v>6000</v>
      </c>
    </row>
    <row r="6" spans="1:8" ht="22.5" customHeight="1" x14ac:dyDescent="0.3">
      <c r="A6" s="126">
        <v>17</v>
      </c>
      <c r="B6" s="129" t="s">
        <v>7</v>
      </c>
      <c r="C6" s="129"/>
      <c r="D6" s="129" t="s">
        <v>6</v>
      </c>
      <c r="E6" s="129"/>
      <c r="F6" s="129">
        <v>524.1</v>
      </c>
      <c r="G6" s="129" t="s">
        <v>8</v>
      </c>
      <c r="H6" s="130">
        <v>6000</v>
      </c>
    </row>
    <row r="7" spans="1:8" ht="22.5" customHeight="1" thickBot="1" x14ac:dyDescent="0.35">
      <c r="A7" s="131">
        <v>26</v>
      </c>
      <c r="B7" s="132" t="s">
        <v>74</v>
      </c>
      <c r="C7" s="132"/>
      <c r="D7" s="132" t="s">
        <v>63</v>
      </c>
      <c r="E7" s="132"/>
      <c r="F7" s="132">
        <v>523.5</v>
      </c>
      <c r="G7" s="132" t="s">
        <v>8</v>
      </c>
      <c r="H7" s="133">
        <v>6000</v>
      </c>
    </row>
    <row r="8" spans="1:8" ht="22.5" customHeight="1" x14ac:dyDescent="0.3">
      <c r="A8" s="126">
        <v>18</v>
      </c>
      <c r="B8" s="127" t="s">
        <v>56</v>
      </c>
      <c r="C8" s="127"/>
      <c r="D8" s="127" t="s">
        <v>6</v>
      </c>
      <c r="E8" s="127"/>
      <c r="F8" s="127">
        <v>521.1</v>
      </c>
      <c r="G8" s="127" t="s">
        <v>8</v>
      </c>
      <c r="H8" s="128">
        <v>6000</v>
      </c>
    </row>
    <row r="9" spans="1:8" ht="22.5" customHeight="1" x14ac:dyDescent="0.3">
      <c r="A9" s="126">
        <v>27</v>
      </c>
      <c r="B9" s="129" t="s">
        <v>75</v>
      </c>
      <c r="C9" s="129"/>
      <c r="D9" s="129" t="s">
        <v>63</v>
      </c>
      <c r="E9" s="129"/>
      <c r="F9" s="129">
        <v>493.6</v>
      </c>
      <c r="G9" s="129" t="s">
        <v>8</v>
      </c>
      <c r="H9" s="130">
        <v>6000</v>
      </c>
    </row>
    <row r="10" spans="1:8" ht="22.5" customHeight="1" x14ac:dyDescent="0.3">
      <c r="A10" s="126">
        <v>41</v>
      </c>
      <c r="B10" s="129" t="s">
        <v>104</v>
      </c>
      <c r="C10" s="129"/>
      <c r="D10" s="129" t="s">
        <v>82</v>
      </c>
      <c r="E10" s="129"/>
      <c r="F10" s="129">
        <v>487.8</v>
      </c>
      <c r="G10" s="129" t="s">
        <v>8</v>
      </c>
      <c r="H10" s="130">
        <v>6000</v>
      </c>
    </row>
    <row r="11" spans="1:8" ht="22.5" customHeight="1" x14ac:dyDescent="0.3">
      <c r="A11" s="126">
        <v>28</v>
      </c>
      <c r="B11" s="129" t="s">
        <v>76</v>
      </c>
      <c r="C11" s="129"/>
      <c r="D11" s="129" t="s">
        <v>63</v>
      </c>
      <c r="E11" s="129"/>
      <c r="F11" s="129">
        <v>481.8</v>
      </c>
      <c r="G11" s="129" t="s">
        <v>8</v>
      </c>
      <c r="H11" s="130">
        <v>6000</v>
      </c>
    </row>
    <row r="12" spans="1:8" ht="22.5" customHeight="1" x14ac:dyDescent="0.3">
      <c r="A12" s="126">
        <v>19</v>
      </c>
      <c r="B12" s="129" t="s">
        <v>70</v>
      </c>
      <c r="C12" s="129"/>
      <c r="D12" s="129" t="s">
        <v>6</v>
      </c>
      <c r="E12" s="129"/>
      <c r="F12" s="129">
        <v>476.7</v>
      </c>
      <c r="G12" s="129" t="s">
        <v>8</v>
      </c>
      <c r="H12" s="130">
        <v>6000</v>
      </c>
    </row>
    <row r="13" spans="1:8" ht="22.5" customHeight="1" thickBot="1" x14ac:dyDescent="0.35">
      <c r="A13" s="131">
        <v>6</v>
      </c>
      <c r="B13" s="132" t="s">
        <v>10</v>
      </c>
      <c r="C13" s="132"/>
      <c r="D13" s="132" t="s">
        <v>11</v>
      </c>
      <c r="E13" s="132"/>
      <c r="F13" s="132">
        <v>451.6</v>
      </c>
      <c r="G13" s="132" t="s">
        <v>8</v>
      </c>
      <c r="H13" s="133">
        <v>6000</v>
      </c>
    </row>
    <row r="14" spans="1:8" ht="22.5" customHeight="1" x14ac:dyDescent="0.3">
      <c r="A14" s="126">
        <v>29</v>
      </c>
      <c r="B14" s="127" t="s">
        <v>77</v>
      </c>
      <c r="C14" s="127"/>
      <c r="D14" s="127" t="s">
        <v>63</v>
      </c>
      <c r="E14" s="127"/>
      <c r="F14" s="127">
        <v>450</v>
      </c>
      <c r="G14" s="127" t="s">
        <v>8</v>
      </c>
      <c r="H14" s="128">
        <v>0</v>
      </c>
    </row>
    <row r="15" spans="1:8" ht="22.5" customHeight="1" x14ac:dyDescent="0.3">
      <c r="A15" s="126">
        <v>50</v>
      </c>
      <c r="B15" s="129" t="s">
        <v>93</v>
      </c>
      <c r="C15" s="129"/>
      <c r="D15" s="129" t="s">
        <v>94</v>
      </c>
      <c r="E15" s="129"/>
      <c r="F15" s="129">
        <v>441.7</v>
      </c>
      <c r="G15" s="129" t="s">
        <v>9</v>
      </c>
      <c r="H15" s="130">
        <v>6000</v>
      </c>
    </row>
    <row r="16" spans="1:8" ht="22.5" customHeight="1" x14ac:dyDescent="0.3">
      <c r="A16" s="126">
        <v>30</v>
      </c>
      <c r="B16" s="129" t="s">
        <v>78</v>
      </c>
      <c r="C16" s="129"/>
      <c r="D16" s="129" t="s">
        <v>63</v>
      </c>
      <c r="E16" s="129"/>
      <c r="F16" s="129">
        <v>435</v>
      </c>
      <c r="G16" s="129" t="s">
        <v>9</v>
      </c>
      <c r="H16" s="130">
        <v>6000</v>
      </c>
    </row>
    <row r="17" spans="1:8" ht="22.5" customHeight="1" thickBot="1" x14ac:dyDescent="0.35">
      <c r="A17" s="131">
        <v>31</v>
      </c>
      <c r="B17" s="137" t="s">
        <v>64</v>
      </c>
      <c r="C17" s="132"/>
      <c r="D17" s="132" t="s">
        <v>63</v>
      </c>
      <c r="E17" s="132"/>
      <c r="F17" s="132">
        <v>432.2</v>
      </c>
      <c r="G17" s="132" t="s">
        <v>9</v>
      </c>
      <c r="H17" s="133">
        <v>6000</v>
      </c>
    </row>
    <row r="18" spans="1:8" ht="22.5" customHeight="1" x14ac:dyDescent="0.3">
      <c r="A18" s="126">
        <v>7</v>
      </c>
      <c r="B18" s="127" t="s">
        <v>73</v>
      </c>
      <c r="C18" s="127"/>
      <c r="D18" s="127" t="s">
        <v>11</v>
      </c>
      <c r="E18" s="127"/>
      <c r="F18" s="127">
        <v>419.8</v>
      </c>
      <c r="G18" s="127" t="s">
        <v>9</v>
      </c>
      <c r="H18" s="128">
        <v>6000</v>
      </c>
    </row>
    <row r="19" spans="1:8" ht="22.5" customHeight="1" x14ac:dyDescent="0.3">
      <c r="A19" s="126">
        <v>39</v>
      </c>
      <c r="B19" s="142" t="s">
        <v>69</v>
      </c>
      <c r="C19" s="127"/>
      <c r="D19" s="127" t="s">
        <v>67</v>
      </c>
      <c r="E19" s="127"/>
      <c r="F19" s="127">
        <v>416.9</v>
      </c>
      <c r="G19" s="127" t="s">
        <v>9</v>
      </c>
      <c r="H19" s="128">
        <v>6000</v>
      </c>
    </row>
    <row r="20" spans="1:8" ht="22.5" customHeight="1" x14ac:dyDescent="0.3">
      <c r="A20" s="126">
        <v>8</v>
      </c>
      <c r="B20" s="129" t="s">
        <v>103</v>
      </c>
      <c r="C20" s="129"/>
      <c r="D20" s="129" t="s">
        <v>11</v>
      </c>
      <c r="E20" s="129"/>
      <c r="F20" s="129">
        <v>412.1</v>
      </c>
      <c r="G20" s="129" t="s">
        <v>9</v>
      </c>
      <c r="H20" s="130">
        <v>6000</v>
      </c>
    </row>
    <row r="21" spans="1:8" ht="22.5" customHeight="1" x14ac:dyDescent="0.3">
      <c r="A21" s="126">
        <v>12</v>
      </c>
      <c r="B21" s="129" t="s">
        <v>22</v>
      </c>
      <c r="C21" s="129"/>
      <c r="D21" s="129" t="s">
        <v>19</v>
      </c>
      <c r="E21" s="129"/>
      <c r="F21" s="129">
        <v>397.3</v>
      </c>
      <c r="G21" s="129" t="s">
        <v>9</v>
      </c>
      <c r="H21" s="130">
        <v>6000</v>
      </c>
    </row>
    <row r="22" spans="1:8" ht="22.5" customHeight="1" thickBot="1" x14ac:dyDescent="0.35">
      <c r="A22" s="131">
        <v>55</v>
      </c>
      <c r="B22" s="132" t="s">
        <v>101</v>
      </c>
      <c r="C22" s="132"/>
      <c r="D22" s="132" t="s">
        <v>102</v>
      </c>
      <c r="E22" s="132"/>
      <c r="F22" s="132">
        <v>387.9</v>
      </c>
      <c r="G22" s="132" t="s">
        <v>9</v>
      </c>
      <c r="H22" s="133">
        <v>6000</v>
      </c>
    </row>
    <row r="23" spans="1:8" ht="22.5" customHeight="1" thickBot="1" x14ac:dyDescent="0.35">
      <c r="A23" s="134">
        <v>20</v>
      </c>
      <c r="B23" s="135" t="s">
        <v>100</v>
      </c>
      <c r="C23" s="135"/>
      <c r="D23" s="135" t="s">
        <v>6</v>
      </c>
      <c r="E23" s="135"/>
      <c r="F23" s="135">
        <v>383.6</v>
      </c>
      <c r="G23" s="135" t="s">
        <v>9</v>
      </c>
      <c r="H23" s="136">
        <v>6000</v>
      </c>
    </row>
    <row r="24" spans="1:8" ht="22.5" customHeight="1" x14ac:dyDescent="0.3">
      <c r="A24" s="126">
        <v>51</v>
      </c>
      <c r="B24" s="127" t="s">
        <v>95</v>
      </c>
      <c r="C24" s="127"/>
      <c r="D24" s="127" t="s">
        <v>94</v>
      </c>
      <c r="E24" s="127"/>
      <c r="F24" s="127">
        <v>380.3</v>
      </c>
      <c r="G24" s="127" t="s">
        <v>9</v>
      </c>
      <c r="H24" s="128">
        <v>6000</v>
      </c>
    </row>
    <row r="25" spans="1:8" ht="22.5" customHeight="1" thickBot="1" x14ac:dyDescent="0.35">
      <c r="A25" s="131">
        <v>32</v>
      </c>
      <c r="B25" s="132" t="s">
        <v>79</v>
      </c>
      <c r="C25" s="132"/>
      <c r="D25" s="132" t="s">
        <v>63</v>
      </c>
      <c r="E25" s="132"/>
      <c r="F25" s="132">
        <v>379.6</v>
      </c>
      <c r="G25" s="132" t="s">
        <v>9</v>
      </c>
      <c r="H25" s="133">
        <v>6000</v>
      </c>
    </row>
    <row r="26" spans="1:8" ht="22.5" customHeight="1" x14ac:dyDescent="0.3">
      <c r="A26" s="126">
        <v>33</v>
      </c>
      <c r="B26" s="127" t="s">
        <v>65</v>
      </c>
      <c r="C26" s="127"/>
      <c r="D26" s="127" t="s">
        <v>63</v>
      </c>
      <c r="E26" s="127"/>
      <c r="F26" s="127">
        <v>374.9</v>
      </c>
      <c r="G26" s="127" t="s">
        <v>9</v>
      </c>
      <c r="H26" s="128">
        <v>6000</v>
      </c>
    </row>
    <row r="27" spans="1:8" ht="22.5" customHeight="1" thickBot="1" x14ac:dyDescent="0.35">
      <c r="A27" s="131">
        <v>9</v>
      </c>
      <c r="B27" s="132" t="s">
        <v>52</v>
      </c>
      <c r="C27" s="132"/>
      <c r="D27" s="132" t="s">
        <v>11</v>
      </c>
      <c r="E27" s="132"/>
      <c r="F27" s="132">
        <v>367.1</v>
      </c>
      <c r="G27" s="132" t="s">
        <v>9</v>
      </c>
      <c r="H27" s="133">
        <v>6000</v>
      </c>
    </row>
    <row r="28" spans="1:8" ht="22.5" customHeight="1" x14ac:dyDescent="0.3">
      <c r="A28" s="126">
        <v>22</v>
      </c>
      <c r="B28" s="127" t="s">
        <v>58</v>
      </c>
      <c r="C28" s="127"/>
      <c r="D28" s="127" t="s">
        <v>57</v>
      </c>
      <c r="E28" s="127"/>
      <c r="F28" s="127">
        <v>359.2</v>
      </c>
      <c r="G28" s="127" t="s">
        <v>9</v>
      </c>
      <c r="H28" s="128">
        <v>6000</v>
      </c>
    </row>
    <row r="29" spans="1:8" ht="22.5" customHeight="1" x14ac:dyDescent="0.3">
      <c r="A29" s="126">
        <v>1</v>
      </c>
      <c r="B29" s="129" t="s">
        <v>12</v>
      </c>
      <c r="C29" s="129"/>
      <c r="D29" s="129" t="s">
        <v>15</v>
      </c>
      <c r="E29" s="129"/>
      <c r="F29" s="129">
        <v>352.1</v>
      </c>
      <c r="G29" s="129" t="s">
        <v>9</v>
      </c>
      <c r="H29" s="130">
        <v>6000</v>
      </c>
    </row>
    <row r="30" spans="1:8" ht="22.5" customHeight="1" x14ac:dyDescent="0.3">
      <c r="A30" s="126">
        <v>34</v>
      </c>
      <c r="B30" s="129" t="s">
        <v>91</v>
      </c>
      <c r="C30" s="129"/>
      <c r="D30" s="129" t="s">
        <v>63</v>
      </c>
      <c r="E30" s="129"/>
      <c r="F30" s="129">
        <v>352</v>
      </c>
      <c r="G30" s="129" t="s">
        <v>9</v>
      </c>
      <c r="H30" s="130">
        <v>6000</v>
      </c>
    </row>
    <row r="31" spans="1:8" ht="22.5" customHeight="1" x14ac:dyDescent="0.3">
      <c r="A31" s="126">
        <v>42</v>
      </c>
      <c r="B31" s="129" t="s">
        <v>83</v>
      </c>
      <c r="C31" s="129"/>
      <c r="D31" s="129" t="s">
        <v>82</v>
      </c>
      <c r="E31" s="129"/>
      <c r="F31" s="129">
        <v>350.6</v>
      </c>
      <c r="G31" s="129" t="s">
        <v>9</v>
      </c>
      <c r="H31" s="130">
        <v>6000</v>
      </c>
    </row>
    <row r="32" spans="1:8" ht="22.5" customHeight="1" x14ac:dyDescent="0.3">
      <c r="A32" s="126">
        <v>35</v>
      </c>
      <c r="B32" s="129" t="s">
        <v>80</v>
      </c>
      <c r="C32" s="129"/>
      <c r="D32" s="129" t="s">
        <v>63</v>
      </c>
      <c r="E32" s="129"/>
      <c r="F32" s="129">
        <v>348.3</v>
      </c>
      <c r="G32" s="129" t="s">
        <v>9</v>
      </c>
      <c r="H32" s="130">
        <v>6000</v>
      </c>
    </row>
    <row r="33" spans="1:8" ht="22.5" customHeight="1" x14ac:dyDescent="0.3">
      <c r="A33" s="126">
        <v>21</v>
      </c>
      <c r="B33" s="129" t="s">
        <v>21</v>
      </c>
      <c r="C33" s="129"/>
      <c r="D33" s="129" t="s">
        <v>20</v>
      </c>
      <c r="E33" s="129"/>
      <c r="F33" s="129">
        <v>327.39999999999998</v>
      </c>
      <c r="G33" s="129" t="s">
        <v>9</v>
      </c>
      <c r="H33" s="130">
        <v>6000</v>
      </c>
    </row>
    <row r="34" spans="1:8" ht="22.5" customHeight="1" x14ac:dyDescent="0.3">
      <c r="A34" s="126">
        <v>52</v>
      </c>
      <c r="B34" s="129" t="s">
        <v>96</v>
      </c>
      <c r="C34" s="129"/>
      <c r="D34" s="129" t="s">
        <v>94</v>
      </c>
      <c r="E34" s="129"/>
      <c r="F34" s="129">
        <v>321.2</v>
      </c>
      <c r="G34" s="129" t="s">
        <v>9</v>
      </c>
      <c r="H34" s="130">
        <v>6000</v>
      </c>
    </row>
    <row r="35" spans="1:8" ht="22.5" customHeight="1" x14ac:dyDescent="0.3">
      <c r="A35" s="126">
        <v>53</v>
      </c>
      <c r="B35" s="129" t="s">
        <v>97</v>
      </c>
      <c r="C35" s="129"/>
      <c r="D35" s="129" t="s">
        <v>94</v>
      </c>
      <c r="E35" s="129"/>
      <c r="F35" s="129">
        <v>315.89999999999998</v>
      </c>
      <c r="G35" s="129" t="s">
        <v>9</v>
      </c>
      <c r="H35" s="130">
        <v>6000</v>
      </c>
    </row>
    <row r="36" spans="1:8" ht="22.5" customHeight="1" x14ac:dyDescent="0.3">
      <c r="A36" s="126">
        <v>44</v>
      </c>
      <c r="B36" s="129" t="s">
        <v>85</v>
      </c>
      <c r="C36" s="129"/>
      <c r="D36" s="129" t="s">
        <v>84</v>
      </c>
      <c r="E36" s="129"/>
      <c r="F36" s="129">
        <v>309.60000000000002</v>
      </c>
      <c r="G36" s="129" t="s">
        <v>9</v>
      </c>
      <c r="H36" s="130">
        <v>6000</v>
      </c>
    </row>
    <row r="37" spans="1:8" ht="22.5" customHeight="1" x14ac:dyDescent="0.3">
      <c r="A37" s="126">
        <v>10</v>
      </c>
      <c r="B37" s="129" t="s">
        <v>53</v>
      </c>
      <c r="C37" s="129"/>
      <c r="D37" s="129" t="s">
        <v>11</v>
      </c>
      <c r="E37" s="129"/>
      <c r="F37" s="129">
        <v>308.8</v>
      </c>
      <c r="G37" s="129" t="s">
        <v>9</v>
      </c>
      <c r="H37" s="130">
        <v>6000</v>
      </c>
    </row>
    <row r="38" spans="1:8" ht="22.5" customHeight="1" thickBot="1" x14ac:dyDescent="0.35">
      <c r="A38" s="131">
        <v>40</v>
      </c>
      <c r="B38" s="132" t="s">
        <v>71</v>
      </c>
      <c r="C38" s="132"/>
      <c r="D38" s="132" t="s">
        <v>72</v>
      </c>
      <c r="E38" s="132"/>
      <c r="F38" s="132">
        <v>303</v>
      </c>
      <c r="G38" s="132" t="s">
        <v>9</v>
      </c>
      <c r="H38" s="133">
        <v>6000</v>
      </c>
    </row>
    <row r="39" spans="1:8" ht="22.5" customHeight="1" x14ac:dyDescent="0.3">
      <c r="A39" s="126">
        <v>11</v>
      </c>
      <c r="B39" s="127" t="s">
        <v>17</v>
      </c>
      <c r="C39" s="127"/>
      <c r="D39" s="127" t="s">
        <v>11</v>
      </c>
      <c r="E39" s="127"/>
      <c r="F39" s="127">
        <v>285.2</v>
      </c>
      <c r="G39" s="127" t="s">
        <v>16</v>
      </c>
      <c r="H39" s="128">
        <v>6000</v>
      </c>
    </row>
    <row r="40" spans="1:8" ht="22.5" customHeight="1" x14ac:dyDescent="0.3">
      <c r="A40" s="126">
        <v>13</v>
      </c>
      <c r="B40" s="129" t="s">
        <v>18</v>
      </c>
      <c r="C40" s="129"/>
      <c r="D40" s="129" t="s">
        <v>19</v>
      </c>
      <c r="E40" s="129"/>
      <c r="F40" s="129">
        <v>263.10000000000002</v>
      </c>
      <c r="G40" s="129" t="s">
        <v>16</v>
      </c>
      <c r="H40" s="130">
        <v>6000</v>
      </c>
    </row>
    <row r="41" spans="1:8" ht="22.5" customHeight="1" thickBot="1" x14ac:dyDescent="0.35">
      <c r="A41" s="131">
        <v>14</v>
      </c>
      <c r="B41" s="132" t="s">
        <v>54</v>
      </c>
      <c r="C41" s="132"/>
      <c r="D41" s="132" t="s">
        <v>19</v>
      </c>
      <c r="E41" s="132"/>
      <c r="F41" s="132">
        <v>249.1</v>
      </c>
      <c r="G41" s="132" t="s">
        <v>16</v>
      </c>
      <c r="H41" s="133">
        <v>6000</v>
      </c>
    </row>
    <row r="42" spans="1:8" ht="22.5" customHeight="1" thickBot="1" x14ac:dyDescent="0.35">
      <c r="A42" s="134">
        <v>2</v>
      </c>
      <c r="B42" s="135" t="s">
        <v>49</v>
      </c>
      <c r="C42" s="135"/>
      <c r="D42" s="135" t="s">
        <v>15</v>
      </c>
      <c r="E42" s="135"/>
      <c r="F42" s="135">
        <v>235.2</v>
      </c>
      <c r="G42" s="135" t="s">
        <v>16</v>
      </c>
      <c r="H42" s="136">
        <v>6000</v>
      </c>
    </row>
    <row r="43" spans="1:8" ht="22.5" customHeight="1" x14ac:dyDescent="0.3">
      <c r="A43" s="126">
        <v>23</v>
      </c>
      <c r="B43" s="139" t="s">
        <v>59</v>
      </c>
      <c r="C43" s="139"/>
      <c r="D43" s="139" t="s">
        <v>57</v>
      </c>
      <c r="E43" s="139"/>
      <c r="F43" s="139">
        <v>230.8</v>
      </c>
      <c r="G43" s="139" t="s">
        <v>16</v>
      </c>
      <c r="H43" s="140">
        <v>6000</v>
      </c>
    </row>
    <row r="44" spans="1:8" ht="22.5" customHeight="1" x14ac:dyDescent="0.3">
      <c r="A44" s="126">
        <v>45</v>
      </c>
      <c r="B44" s="129" t="s">
        <v>86</v>
      </c>
      <c r="C44" s="129"/>
      <c r="D44" s="129" t="s">
        <v>84</v>
      </c>
      <c r="E44" s="129"/>
      <c r="F44" s="129">
        <v>228</v>
      </c>
      <c r="G44" s="129" t="s">
        <v>16</v>
      </c>
      <c r="H44" s="130">
        <v>6000</v>
      </c>
    </row>
    <row r="45" spans="1:8" ht="22.5" customHeight="1" thickBot="1" x14ac:dyDescent="0.35">
      <c r="A45" s="131">
        <v>3</v>
      </c>
      <c r="B45" s="132" t="s">
        <v>13</v>
      </c>
      <c r="C45" s="132"/>
      <c r="D45" s="132" t="s">
        <v>15</v>
      </c>
      <c r="E45" s="132"/>
      <c r="F45" s="132">
        <v>204.4</v>
      </c>
      <c r="G45" s="132" t="s">
        <v>16</v>
      </c>
      <c r="H45" s="133">
        <v>6000</v>
      </c>
    </row>
    <row r="46" spans="1:8" ht="22.5" customHeight="1" x14ac:dyDescent="0.3">
      <c r="A46" s="126">
        <v>15</v>
      </c>
      <c r="B46" s="127" t="s">
        <v>55</v>
      </c>
      <c r="C46" s="127"/>
      <c r="D46" s="127" t="s">
        <v>19</v>
      </c>
      <c r="E46" s="127"/>
      <c r="F46" s="127">
        <v>196.8</v>
      </c>
      <c r="G46" s="127" t="s">
        <v>16</v>
      </c>
      <c r="H46" s="128">
        <v>6000</v>
      </c>
    </row>
    <row r="47" spans="1:8" ht="22.5" customHeight="1" x14ac:dyDescent="0.3">
      <c r="A47" s="126">
        <v>46</v>
      </c>
      <c r="B47" s="129" t="s">
        <v>87</v>
      </c>
      <c r="C47" s="129"/>
      <c r="D47" s="129" t="s">
        <v>84</v>
      </c>
      <c r="E47" s="129"/>
      <c r="F47" s="129">
        <v>189.2</v>
      </c>
      <c r="G47" s="129" t="s">
        <v>16</v>
      </c>
      <c r="H47" s="130">
        <v>6000</v>
      </c>
    </row>
    <row r="48" spans="1:8" ht="22.5" customHeight="1" x14ac:dyDescent="0.3">
      <c r="A48" s="126">
        <v>54</v>
      </c>
      <c r="B48" s="129" t="s">
        <v>98</v>
      </c>
      <c r="C48" s="129"/>
      <c r="D48" s="129" t="s">
        <v>94</v>
      </c>
      <c r="E48" s="129"/>
      <c r="F48" s="129">
        <v>182.8</v>
      </c>
      <c r="G48" s="129" t="s">
        <v>16</v>
      </c>
      <c r="H48" s="130">
        <v>6000</v>
      </c>
    </row>
    <row r="49" spans="1:8" ht="22.5" customHeight="1" x14ac:dyDescent="0.3">
      <c r="A49" s="126">
        <v>47</v>
      </c>
      <c r="B49" s="129" t="s">
        <v>88</v>
      </c>
      <c r="C49" s="129"/>
      <c r="D49" s="129" t="s">
        <v>84</v>
      </c>
      <c r="E49" s="129"/>
      <c r="F49" s="129">
        <v>174.2</v>
      </c>
      <c r="G49" s="129" t="s">
        <v>16</v>
      </c>
      <c r="H49" s="130">
        <v>6000</v>
      </c>
    </row>
    <row r="50" spans="1:8" ht="22.5" customHeight="1" x14ac:dyDescent="0.3">
      <c r="A50" s="126">
        <v>43</v>
      </c>
      <c r="B50" s="141" t="s">
        <v>92</v>
      </c>
      <c r="C50" s="129"/>
      <c r="D50" s="129" t="s">
        <v>82</v>
      </c>
      <c r="E50" s="129"/>
      <c r="F50" s="129">
        <v>174</v>
      </c>
      <c r="G50" s="129" t="s">
        <v>16</v>
      </c>
      <c r="H50" s="130">
        <v>6000</v>
      </c>
    </row>
    <row r="51" spans="1:8" ht="22.5" customHeight="1" thickBot="1" x14ac:dyDescent="0.35">
      <c r="A51" s="131">
        <v>48</v>
      </c>
      <c r="B51" s="132" t="s">
        <v>89</v>
      </c>
      <c r="C51" s="132"/>
      <c r="D51" s="132" t="s">
        <v>84</v>
      </c>
      <c r="E51" s="132"/>
      <c r="F51" s="132">
        <v>97.8</v>
      </c>
      <c r="G51" s="132" t="s">
        <v>50</v>
      </c>
      <c r="H51" s="133">
        <v>6000</v>
      </c>
    </row>
    <row r="52" spans="1:8" ht="22.5" customHeight="1" x14ac:dyDescent="0.3">
      <c r="A52" s="126">
        <v>4</v>
      </c>
      <c r="B52" s="127" t="s">
        <v>51</v>
      </c>
      <c r="C52" s="127"/>
      <c r="D52" s="127" t="s">
        <v>15</v>
      </c>
      <c r="E52" s="127"/>
      <c r="F52" s="127">
        <v>66.8</v>
      </c>
      <c r="G52" s="127" t="s">
        <v>50</v>
      </c>
      <c r="H52" s="128">
        <v>6000</v>
      </c>
    </row>
    <row r="53" spans="1:8" ht="22.5" customHeight="1" x14ac:dyDescent="0.3">
      <c r="A53" s="126">
        <v>49</v>
      </c>
      <c r="B53" s="138" t="s">
        <v>90</v>
      </c>
      <c r="C53" s="129"/>
      <c r="D53" s="127" t="s">
        <v>84</v>
      </c>
      <c r="E53" s="129"/>
      <c r="F53" s="129">
        <v>62</v>
      </c>
      <c r="G53" s="129" t="s">
        <v>50</v>
      </c>
      <c r="H53" s="130">
        <v>6000</v>
      </c>
    </row>
    <row r="54" spans="1:8" ht="22.5" customHeight="1" x14ac:dyDescent="0.3">
      <c r="A54" s="126">
        <v>25</v>
      </c>
      <c r="B54" s="138" t="s">
        <v>62</v>
      </c>
      <c r="C54" s="129"/>
      <c r="D54" s="127" t="s">
        <v>61</v>
      </c>
      <c r="E54" s="129"/>
      <c r="F54" s="129">
        <v>32</v>
      </c>
      <c r="G54" s="129" t="s">
        <v>50</v>
      </c>
      <c r="H54" s="130">
        <v>6000</v>
      </c>
    </row>
    <row r="55" spans="1:8" ht="22.5" customHeight="1" x14ac:dyDescent="0.3">
      <c r="A55" s="126">
        <v>36</v>
      </c>
      <c r="B55" s="138" t="s">
        <v>81</v>
      </c>
      <c r="C55" s="129"/>
      <c r="D55" s="127" t="s">
        <v>63</v>
      </c>
      <c r="E55" s="129"/>
      <c r="F55" s="129">
        <v>19.600000000000001</v>
      </c>
      <c r="G55" s="129" t="s">
        <v>50</v>
      </c>
      <c r="H55" s="130">
        <v>6000</v>
      </c>
    </row>
    <row r="56" spans="1:8" ht="22.5" customHeight="1" thickBot="1" x14ac:dyDescent="0.35">
      <c r="A56" s="131">
        <v>5</v>
      </c>
      <c r="B56" s="132" t="s">
        <v>14</v>
      </c>
      <c r="C56" s="132"/>
      <c r="D56" s="132" t="s">
        <v>15</v>
      </c>
      <c r="E56" s="132"/>
      <c r="F56" s="132">
        <v>17.2</v>
      </c>
      <c r="G56" s="132" t="s">
        <v>50</v>
      </c>
      <c r="H56" s="133">
        <v>6000</v>
      </c>
    </row>
    <row r="57" spans="1:8" ht="22.5" customHeight="1" thickBot="1" x14ac:dyDescent="0.35">
      <c r="A57" s="144" t="s">
        <v>0</v>
      </c>
      <c r="B57" s="146" t="s">
        <v>1</v>
      </c>
      <c r="C57" s="147" t="s">
        <v>2</v>
      </c>
      <c r="D57" s="147"/>
      <c r="E57" s="147" t="s">
        <v>3</v>
      </c>
      <c r="F57" s="147"/>
      <c r="G57" s="146" t="s">
        <v>4</v>
      </c>
      <c r="H57" s="149" t="s">
        <v>5</v>
      </c>
    </row>
    <row r="58" spans="1:8" ht="22.5" customHeight="1" x14ac:dyDescent="0.3"/>
  </sheetData>
  <sheetProtection selectLockedCells="1" selectUnlockedCells="1"/>
  <sortState xmlns:xlrd2="http://schemas.microsoft.com/office/spreadsheetml/2017/richdata2" ref="A2:H57">
    <sortCondition descending="1" ref="F2:F57"/>
  </sortState>
  <mergeCells count="1">
    <mergeCell ref="A1:H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9F3AF-97C3-409E-B999-86CCDDABE723}">
  <sheetPr>
    <pageSetUpPr fitToPage="1"/>
  </sheetPr>
  <dimension ref="A1:AK33"/>
  <sheetViews>
    <sheetView defaultGridColor="0" colorId="22" zoomScaleNormal="100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5"/>
  <cols>
    <col min="1" max="1" width="21.33203125" style="6" bestFit="1" customWidth="1"/>
    <col min="2" max="25" width="2.88671875" style="6" customWidth="1"/>
    <col min="26" max="26" width="1.44140625" style="6" customWidth="1"/>
    <col min="27" max="30" width="3" style="6" customWidth="1"/>
    <col min="31" max="31" width="2.5546875" style="6" bestFit="1" customWidth="1"/>
    <col min="32" max="32" width="3" style="6" customWidth="1"/>
    <col min="33" max="33" width="3.88671875" style="6" bestFit="1" customWidth="1"/>
    <col min="34" max="34" width="1" style="6" customWidth="1"/>
    <col min="35" max="35" width="3" style="6" customWidth="1"/>
    <col min="36" max="36" width="1" style="6" customWidth="1"/>
    <col min="37" max="256" width="3" style="6"/>
    <col min="257" max="257" width="21.33203125" style="6" bestFit="1" customWidth="1"/>
    <col min="258" max="281" width="2.88671875" style="6" customWidth="1"/>
    <col min="282" max="282" width="1.44140625" style="6" customWidth="1"/>
    <col min="283" max="286" width="3" style="6" customWidth="1"/>
    <col min="287" max="287" width="2.5546875" style="6" bestFit="1" customWidth="1"/>
    <col min="288" max="288" width="3" style="6" customWidth="1"/>
    <col min="289" max="289" width="3.88671875" style="6" bestFit="1" customWidth="1"/>
    <col min="290" max="290" width="1" style="6" customWidth="1"/>
    <col min="291" max="291" width="3" style="6" customWidth="1"/>
    <col min="292" max="292" width="1" style="6" customWidth="1"/>
    <col min="293" max="512" width="3" style="6"/>
    <col min="513" max="513" width="21.33203125" style="6" bestFit="1" customWidth="1"/>
    <col min="514" max="537" width="2.88671875" style="6" customWidth="1"/>
    <col min="538" max="538" width="1.44140625" style="6" customWidth="1"/>
    <col min="539" max="542" width="3" style="6" customWidth="1"/>
    <col min="543" max="543" width="2.5546875" style="6" bestFit="1" customWidth="1"/>
    <col min="544" max="544" width="3" style="6" customWidth="1"/>
    <col min="545" max="545" width="3.88671875" style="6" bestFit="1" customWidth="1"/>
    <col min="546" max="546" width="1" style="6" customWidth="1"/>
    <col min="547" max="547" width="3" style="6" customWidth="1"/>
    <col min="548" max="548" width="1" style="6" customWidth="1"/>
    <col min="549" max="768" width="3" style="6"/>
    <col min="769" max="769" width="21.33203125" style="6" bestFit="1" customWidth="1"/>
    <col min="770" max="793" width="2.88671875" style="6" customWidth="1"/>
    <col min="794" max="794" width="1.44140625" style="6" customWidth="1"/>
    <col min="795" max="798" width="3" style="6" customWidth="1"/>
    <col min="799" max="799" width="2.5546875" style="6" bestFit="1" customWidth="1"/>
    <col min="800" max="800" width="3" style="6" customWidth="1"/>
    <col min="801" max="801" width="3.88671875" style="6" bestFit="1" customWidth="1"/>
    <col min="802" max="802" width="1" style="6" customWidth="1"/>
    <col min="803" max="803" width="3" style="6" customWidth="1"/>
    <col min="804" max="804" width="1" style="6" customWidth="1"/>
    <col min="805" max="1024" width="3" style="6"/>
    <col min="1025" max="1025" width="21.33203125" style="6" bestFit="1" customWidth="1"/>
    <col min="1026" max="1049" width="2.88671875" style="6" customWidth="1"/>
    <col min="1050" max="1050" width="1.44140625" style="6" customWidth="1"/>
    <col min="1051" max="1054" width="3" style="6" customWidth="1"/>
    <col min="1055" max="1055" width="2.5546875" style="6" bestFit="1" customWidth="1"/>
    <col min="1056" max="1056" width="3" style="6" customWidth="1"/>
    <col min="1057" max="1057" width="3.88671875" style="6" bestFit="1" customWidth="1"/>
    <col min="1058" max="1058" width="1" style="6" customWidth="1"/>
    <col min="1059" max="1059" width="3" style="6" customWidth="1"/>
    <col min="1060" max="1060" width="1" style="6" customWidth="1"/>
    <col min="1061" max="1280" width="3" style="6"/>
    <col min="1281" max="1281" width="21.33203125" style="6" bestFit="1" customWidth="1"/>
    <col min="1282" max="1305" width="2.88671875" style="6" customWidth="1"/>
    <col min="1306" max="1306" width="1.44140625" style="6" customWidth="1"/>
    <col min="1307" max="1310" width="3" style="6" customWidth="1"/>
    <col min="1311" max="1311" width="2.5546875" style="6" bestFit="1" customWidth="1"/>
    <col min="1312" max="1312" width="3" style="6" customWidth="1"/>
    <col min="1313" max="1313" width="3.88671875" style="6" bestFit="1" customWidth="1"/>
    <col min="1314" max="1314" width="1" style="6" customWidth="1"/>
    <col min="1315" max="1315" width="3" style="6" customWidth="1"/>
    <col min="1316" max="1316" width="1" style="6" customWidth="1"/>
    <col min="1317" max="1536" width="3" style="6"/>
    <col min="1537" max="1537" width="21.33203125" style="6" bestFit="1" customWidth="1"/>
    <col min="1538" max="1561" width="2.88671875" style="6" customWidth="1"/>
    <col min="1562" max="1562" width="1.44140625" style="6" customWidth="1"/>
    <col min="1563" max="1566" width="3" style="6" customWidth="1"/>
    <col min="1567" max="1567" width="2.5546875" style="6" bestFit="1" customWidth="1"/>
    <col min="1568" max="1568" width="3" style="6" customWidth="1"/>
    <col min="1569" max="1569" width="3.88671875" style="6" bestFit="1" customWidth="1"/>
    <col min="1570" max="1570" width="1" style="6" customWidth="1"/>
    <col min="1571" max="1571" width="3" style="6" customWidth="1"/>
    <col min="1572" max="1572" width="1" style="6" customWidth="1"/>
    <col min="1573" max="1792" width="3" style="6"/>
    <col min="1793" max="1793" width="21.33203125" style="6" bestFit="1" customWidth="1"/>
    <col min="1794" max="1817" width="2.88671875" style="6" customWidth="1"/>
    <col min="1818" max="1818" width="1.44140625" style="6" customWidth="1"/>
    <col min="1819" max="1822" width="3" style="6" customWidth="1"/>
    <col min="1823" max="1823" width="2.5546875" style="6" bestFit="1" customWidth="1"/>
    <col min="1824" max="1824" width="3" style="6" customWidth="1"/>
    <col min="1825" max="1825" width="3.88671875" style="6" bestFit="1" customWidth="1"/>
    <col min="1826" max="1826" width="1" style="6" customWidth="1"/>
    <col min="1827" max="1827" width="3" style="6" customWidth="1"/>
    <col min="1828" max="1828" width="1" style="6" customWidth="1"/>
    <col min="1829" max="2048" width="3" style="6"/>
    <col min="2049" max="2049" width="21.33203125" style="6" bestFit="1" customWidth="1"/>
    <col min="2050" max="2073" width="2.88671875" style="6" customWidth="1"/>
    <col min="2074" max="2074" width="1.44140625" style="6" customWidth="1"/>
    <col min="2075" max="2078" width="3" style="6" customWidth="1"/>
    <col min="2079" max="2079" width="2.5546875" style="6" bestFit="1" customWidth="1"/>
    <col min="2080" max="2080" width="3" style="6" customWidth="1"/>
    <col min="2081" max="2081" width="3.88671875" style="6" bestFit="1" customWidth="1"/>
    <col min="2082" max="2082" width="1" style="6" customWidth="1"/>
    <col min="2083" max="2083" width="3" style="6" customWidth="1"/>
    <col min="2084" max="2084" width="1" style="6" customWidth="1"/>
    <col min="2085" max="2304" width="3" style="6"/>
    <col min="2305" max="2305" width="21.33203125" style="6" bestFit="1" customWidth="1"/>
    <col min="2306" max="2329" width="2.88671875" style="6" customWidth="1"/>
    <col min="2330" max="2330" width="1.44140625" style="6" customWidth="1"/>
    <col min="2331" max="2334" width="3" style="6" customWidth="1"/>
    <col min="2335" max="2335" width="2.5546875" style="6" bestFit="1" customWidth="1"/>
    <col min="2336" max="2336" width="3" style="6" customWidth="1"/>
    <col min="2337" max="2337" width="3.88671875" style="6" bestFit="1" customWidth="1"/>
    <col min="2338" max="2338" width="1" style="6" customWidth="1"/>
    <col min="2339" max="2339" width="3" style="6" customWidth="1"/>
    <col min="2340" max="2340" width="1" style="6" customWidth="1"/>
    <col min="2341" max="2560" width="3" style="6"/>
    <col min="2561" max="2561" width="21.33203125" style="6" bestFit="1" customWidth="1"/>
    <col min="2562" max="2585" width="2.88671875" style="6" customWidth="1"/>
    <col min="2586" max="2586" width="1.44140625" style="6" customWidth="1"/>
    <col min="2587" max="2590" width="3" style="6" customWidth="1"/>
    <col min="2591" max="2591" width="2.5546875" style="6" bestFit="1" customWidth="1"/>
    <col min="2592" max="2592" width="3" style="6" customWidth="1"/>
    <col min="2593" max="2593" width="3.88671875" style="6" bestFit="1" customWidth="1"/>
    <col min="2594" max="2594" width="1" style="6" customWidth="1"/>
    <col min="2595" max="2595" width="3" style="6" customWidth="1"/>
    <col min="2596" max="2596" width="1" style="6" customWidth="1"/>
    <col min="2597" max="2816" width="3" style="6"/>
    <col min="2817" max="2817" width="21.33203125" style="6" bestFit="1" customWidth="1"/>
    <col min="2818" max="2841" width="2.88671875" style="6" customWidth="1"/>
    <col min="2842" max="2842" width="1.44140625" style="6" customWidth="1"/>
    <col min="2843" max="2846" width="3" style="6" customWidth="1"/>
    <col min="2847" max="2847" width="2.5546875" style="6" bestFit="1" customWidth="1"/>
    <col min="2848" max="2848" width="3" style="6" customWidth="1"/>
    <col min="2849" max="2849" width="3.88671875" style="6" bestFit="1" customWidth="1"/>
    <col min="2850" max="2850" width="1" style="6" customWidth="1"/>
    <col min="2851" max="2851" width="3" style="6" customWidth="1"/>
    <col min="2852" max="2852" width="1" style="6" customWidth="1"/>
    <col min="2853" max="3072" width="3" style="6"/>
    <col min="3073" max="3073" width="21.33203125" style="6" bestFit="1" customWidth="1"/>
    <col min="3074" max="3097" width="2.88671875" style="6" customWidth="1"/>
    <col min="3098" max="3098" width="1.44140625" style="6" customWidth="1"/>
    <col min="3099" max="3102" width="3" style="6" customWidth="1"/>
    <col min="3103" max="3103" width="2.5546875" style="6" bestFit="1" customWidth="1"/>
    <col min="3104" max="3104" width="3" style="6" customWidth="1"/>
    <col min="3105" max="3105" width="3.88671875" style="6" bestFit="1" customWidth="1"/>
    <col min="3106" max="3106" width="1" style="6" customWidth="1"/>
    <col min="3107" max="3107" width="3" style="6" customWidth="1"/>
    <col min="3108" max="3108" width="1" style="6" customWidth="1"/>
    <col min="3109" max="3328" width="3" style="6"/>
    <col min="3329" max="3329" width="21.33203125" style="6" bestFit="1" customWidth="1"/>
    <col min="3330" max="3353" width="2.88671875" style="6" customWidth="1"/>
    <col min="3354" max="3354" width="1.44140625" style="6" customWidth="1"/>
    <col min="3355" max="3358" width="3" style="6" customWidth="1"/>
    <col min="3359" max="3359" width="2.5546875" style="6" bestFit="1" customWidth="1"/>
    <col min="3360" max="3360" width="3" style="6" customWidth="1"/>
    <col min="3361" max="3361" width="3.88671875" style="6" bestFit="1" customWidth="1"/>
    <col min="3362" max="3362" width="1" style="6" customWidth="1"/>
    <col min="3363" max="3363" width="3" style="6" customWidth="1"/>
    <col min="3364" max="3364" width="1" style="6" customWidth="1"/>
    <col min="3365" max="3584" width="3" style="6"/>
    <col min="3585" max="3585" width="21.33203125" style="6" bestFit="1" customWidth="1"/>
    <col min="3586" max="3609" width="2.88671875" style="6" customWidth="1"/>
    <col min="3610" max="3610" width="1.44140625" style="6" customWidth="1"/>
    <col min="3611" max="3614" width="3" style="6" customWidth="1"/>
    <col min="3615" max="3615" width="2.5546875" style="6" bestFit="1" customWidth="1"/>
    <col min="3616" max="3616" width="3" style="6" customWidth="1"/>
    <col min="3617" max="3617" width="3.88671875" style="6" bestFit="1" customWidth="1"/>
    <col min="3618" max="3618" width="1" style="6" customWidth="1"/>
    <col min="3619" max="3619" width="3" style="6" customWidth="1"/>
    <col min="3620" max="3620" width="1" style="6" customWidth="1"/>
    <col min="3621" max="3840" width="3" style="6"/>
    <col min="3841" max="3841" width="21.33203125" style="6" bestFit="1" customWidth="1"/>
    <col min="3842" max="3865" width="2.88671875" style="6" customWidth="1"/>
    <col min="3866" max="3866" width="1.44140625" style="6" customWidth="1"/>
    <col min="3867" max="3870" width="3" style="6" customWidth="1"/>
    <col min="3871" max="3871" width="2.5546875" style="6" bestFit="1" customWidth="1"/>
    <col min="3872" max="3872" width="3" style="6" customWidth="1"/>
    <col min="3873" max="3873" width="3.88671875" style="6" bestFit="1" customWidth="1"/>
    <col min="3874" max="3874" width="1" style="6" customWidth="1"/>
    <col min="3875" max="3875" width="3" style="6" customWidth="1"/>
    <col min="3876" max="3876" width="1" style="6" customWidth="1"/>
    <col min="3877" max="4096" width="3" style="6"/>
    <col min="4097" max="4097" width="21.33203125" style="6" bestFit="1" customWidth="1"/>
    <col min="4098" max="4121" width="2.88671875" style="6" customWidth="1"/>
    <col min="4122" max="4122" width="1.44140625" style="6" customWidth="1"/>
    <col min="4123" max="4126" width="3" style="6" customWidth="1"/>
    <col min="4127" max="4127" width="2.5546875" style="6" bestFit="1" customWidth="1"/>
    <col min="4128" max="4128" width="3" style="6" customWidth="1"/>
    <col min="4129" max="4129" width="3.88671875" style="6" bestFit="1" customWidth="1"/>
    <col min="4130" max="4130" width="1" style="6" customWidth="1"/>
    <col min="4131" max="4131" width="3" style="6" customWidth="1"/>
    <col min="4132" max="4132" width="1" style="6" customWidth="1"/>
    <col min="4133" max="4352" width="3" style="6"/>
    <col min="4353" max="4353" width="21.33203125" style="6" bestFit="1" customWidth="1"/>
    <col min="4354" max="4377" width="2.88671875" style="6" customWidth="1"/>
    <col min="4378" max="4378" width="1.44140625" style="6" customWidth="1"/>
    <col min="4379" max="4382" width="3" style="6" customWidth="1"/>
    <col min="4383" max="4383" width="2.5546875" style="6" bestFit="1" customWidth="1"/>
    <col min="4384" max="4384" width="3" style="6" customWidth="1"/>
    <col min="4385" max="4385" width="3.88671875" style="6" bestFit="1" customWidth="1"/>
    <col min="4386" max="4386" width="1" style="6" customWidth="1"/>
    <col min="4387" max="4387" width="3" style="6" customWidth="1"/>
    <col min="4388" max="4388" width="1" style="6" customWidth="1"/>
    <col min="4389" max="4608" width="3" style="6"/>
    <col min="4609" max="4609" width="21.33203125" style="6" bestFit="1" customWidth="1"/>
    <col min="4610" max="4633" width="2.88671875" style="6" customWidth="1"/>
    <col min="4634" max="4634" width="1.44140625" style="6" customWidth="1"/>
    <col min="4635" max="4638" width="3" style="6" customWidth="1"/>
    <col min="4639" max="4639" width="2.5546875" style="6" bestFit="1" customWidth="1"/>
    <col min="4640" max="4640" width="3" style="6" customWidth="1"/>
    <col min="4641" max="4641" width="3.88671875" style="6" bestFit="1" customWidth="1"/>
    <col min="4642" max="4642" width="1" style="6" customWidth="1"/>
    <col min="4643" max="4643" width="3" style="6" customWidth="1"/>
    <col min="4644" max="4644" width="1" style="6" customWidth="1"/>
    <col min="4645" max="4864" width="3" style="6"/>
    <col min="4865" max="4865" width="21.33203125" style="6" bestFit="1" customWidth="1"/>
    <col min="4866" max="4889" width="2.88671875" style="6" customWidth="1"/>
    <col min="4890" max="4890" width="1.44140625" style="6" customWidth="1"/>
    <col min="4891" max="4894" width="3" style="6" customWidth="1"/>
    <col min="4895" max="4895" width="2.5546875" style="6" bestFit="1" customWidth="1"/>
    <col min="4896" max="4896" width="3" style="6" customWidth="1"/>
    <col min="4897" max="4897" width="3.88671875" style="6" bestFit="1" customWidth="1"/>
    <col min="4898" max="4898" width="1" style="6" customWidth="1"/>
    <col min="4899" max="4899" width="3" style="6" customWidth="1"/>
    <col min="4900" max="4900" width="1" style="6" customWidth="1"/>
    <col min="4901" max="5120" width="3" style="6"/>
    <col min="5121" max="5121" width="21.33203125" style="6" bestFit="1" customWidth="1"/>
    <col min="5122" max="5145" width="2.88671875" style="6" customWidth="1"/>
    <col min="5146" max="5146" width="1.44140625" style="6" customWidth="1"/>
    <col min="5147" max="5150" width="3" style="6" customWidth="1"/>
    <col min="5151" max="5151" width="2.5546875" style="6" bestFit="1" customWidth="1"/>
    <col min="5152" max="5152" width="3" style="6" customWidth="1"/>
    <col min="5153" max="5153" width="3.88671875" style="6" bestFit="1" customWidth="1"/>
    <col min="5154" max="5154" width="1" style="6" customWidth="1"/>
    <col min="5155" max="5155" width="3" style="6" customWidth="1"/>
    <col min="5156" max="5156" width="1" style="6" customWidth="1"/>
    <col min="5157" max="5376" width="3" style="6"/>
    <col min="5377" max="5377" width="21.33203125" style="6" bestFit="1" customWidth="1"/>
    <col min="5378" max="5401" width="2.88671875" style="6" customWidth="1"/>
    <col min="5402" max="5402" width="1.44140625" style="6" customWidth="1"/>
    <col min="5403" max="5406" width="3" style="6" customWidth="1"/>
    <col min="5407" max="5407" width="2.5546875" style="6" bestFit="1" customWidth="1"/>
    <col min="5408" max="5408" width="3" style="6" customWidth="1"/>
    <col min="5409" max="5409" width="3.88671875" style="6" bestFit="1" customWidth="1"/>
    <col min="5410" max="5410" width="1" style="6" customWidth="1"/>
    <col min="5411" max="5411" width="3" style="6" customWidth="1"/>
    <col min="5412" max="5412" width="1" style="6" customWidth="1"/>
    <col min="5413" max="5632" width="3" style="6"/>
    <col min="5633" max="5633" width="21.33203125" style="6" bestFit="1" customWidth="1"/>
    <col min="5634" max="5657" width="2.88671875" style="6" customWidth="1"/>
    <col min="5658" max="5658" width="1.44140625" style="6" customWidth="1"/>
    <col min="5659" max="5662" width="3" style="6" customWidth="1"/>
    <col min="5663" max="5663" width="2.5546875" style="6" bestFit="1" customWidth="1"/>
    <col min="5664" max="5664" width="3" style="6" customWidth="1"/>
    <col min="5665" max="5665" width="3.88671875" style="6" bestFit="1" customWidth="1"/>
    <col min="5666" max="5666" width="1" style="6" customWidth="1"/>
    <col min="5667" max="5667" width="3" style="6" customWidth="1"/>
    <col min="5668" max="5668" width="1" style="6" customWidth="1"/>
    <col min="5669" max="5888" width="3" style="6"/>
    <col min="5889" max="5889" width="21.33203125" style="6" bestFit="1" customWidth="1"/>
    <col min="5890" max="5913" width="2.88671875" style="6" customWidth="1"/>
    <col min="5914" max="5914" width="1.44140625" style="6" customWidth="1"/>
    <col min="5915" max="5918" width="3" style="6" customWidth="1"/>
    <col min="5919" max="5919" width="2.5546875" style="6" bestFit="1" customWidth="1"/>
    <col min="5920" max="5920" width="3" style="6" customWidth="1"/>
    <col min="5921" max="5921" width="3.88671875" style="6" bestFit="1" customWidth="1"/>
    <col min="5922" max="5922" width="1" style="6" customWidth="1"/>
    <col min="5923" max="5923" width="3" style="6" customWidth="1"/>
    <col min="5924" max="5924" width="1" style="6" customWidth="1"/>
    <col min="5925" max="6144" width="3" style="6"/>
    <col min="6145" max="6145" width="21.33203125" style="6" bestFit="1" customWidth="1"/>
    <col min="6146" max="6169" width="2.88671875" style="6" customWidth="1"/>
    <col min="6170" max="6170" width="1.44140625" style="6" customWidth="1"/>
    <col min="6171" max="6174" width="3" style="6" customWidth="1"/>
    <col min="6175" max="6175" width="2.5546875" style="6" bestFit="1" customWidth="1"/>
    <col min="6176" max="6176" width="3" style="6" customWidth="1"/>
    <col min="6177" max="6177" width="3.88671875" style="6" bestFit="1" customWidth="1"/>
    <col min="6178" max="6178" width="1" style="6" customWidth="1"/>
    <col min="6179" max="6179" width="3" style="6" customWidth="1"/>
    <col min="6180" max="6180" width="1" style="6" customWidth="1"/>
    <col min="6181" max="6400" width="3" style="6"/>
    <col min="6401" max="6401" width="21.33203125" style="6" bestFit="1" customWidth="1"/>
    <col min="6402" max="6425" width="2.88671875" style="6" customWidth="1"/>
    <col min="6426" max="6426" width="1.44140625" style="6" customWidth="1"/>
    <col min="6427" max="6430" width="3" style="6" customWidth="1"/>
    <col min="6431" max="6431" width="2.5546875" style="6" bestFit="1" customWidth="1"/>
    <col min="6432" max="6432" width="3" style="6" customWidth="1"/>
    <col min="6433" max="6433" width="3.88671875" style="6" bestFit="1" customWidth="1"/>
    <col min="6434" max="6434" width="1" style="6" customWidth="1"/>
    <col min="6435" max="6435" width="3" style="6" customWidth="1"/>
    <col min="6436" max="6436" width="1" style="6" customWidth="1"/>
    <col min="6437" max="6656" width="3" style="6"/>
    <col min="6657" max="6657" width="21.33203125" style="6" bestFit="1" customWidth="1"/>
    <col min="6658" max="6681" width="2.88671875" style="6" customWidth="1"/>
    <col min="6682" max="6682" width="1.44140625" style="6" customWidth="1"/>
    <col min="6683" max="6686" width="3" style="6" customWidth="1"/>
    <col min="6687" max="6687" width="2.5546875" style="6" bestFit="1" customWidth="1"/>
    <col min="6688" max="6688" width="3" style="6" customWidth="1"/>
    <col min="6689" max="6689" width="3.88671875" style="6" bestFit="1" customWidth="1"/>
    <col min="6690" max="6690" width="1" style="6" customWidth="1"/>
    <col min="6691" max="6691" width="3" style="6" customWidth="1"/>
    <col min="6692" max="6692" width="1" style="6" customWidth="1"/>
    <col min="6693" max="6912" width="3" style="6"/>
    <col min="6913" max="6913" width="21.33203125" style="6" bestFit="1" customWidth="1"/>
    <col min="6914" max="6937" width="2.88671875" style="6" customWidth="1"/>
    <col min="6938" max="6938" width="1.44140625" style="6" customWidth="1"/>
    <col min="6939" max="6942" width="3" style="6" customWidth="1"/>
    <col min="6943" max="6943" width="2.5546875" style="6" bestFit="1" customWidth="1"/>
    <col min="6944" max="6944" width="3" style="6" customWidth="1"/>
    <col min="6945" max="6945" width="3.88671875" style="6" bestFit="1" customWidth="1"/>
    <col min="6946" max="6946" width="1" style="6" customWidth="1"/>
    <col min="6947" max="6947" width="3" style="6" customWidth="1"/>
    <col min="6948" max="6948" width="1" style="6" customWidth="1"/>
    <col min="6949" max="7168" width="3" style="6"/>
    <col min="7169" max="7169" width="21.33203125" style="6" bestFit="1" customWidth="1"/>
    <col min="7170" max="7193" width="2.88671875" style="6" customWidth="1"/>
    <col min="7194" max="7194" width="1.44140625" style="6" customWidth="1"/>
    <col min="7195" max="7198" width="3" style="6" customWidth="1"/>
    <col min="7199" max="7199" width="2.5546875" style="6" bestFit="1" customWidth="1"/>
    <col min="7200" max="7200" width="3" style="6" customWidth="1"/>
    <col min="7201" max="7201" width="3.88671875" style="6" bestFit="1" customWidth="1"/>
    <col min="7202" max="7202" width="1" style="6" customWidth="1"/>
    <col min="7203" max="7203" width="3" style="6" customWidth="1"/>
    <col min="7204" max="7204" width="1" style="6" customWidth="1"/>
    <col min="7205" max="7424" width="3" style="6"/>
    <col min="7425" max="7425" width="21.33203125" style="6" bestFit="1" customWidth="1"/>
    <col min="7426" max="7449" width="2.88671875" style="6" customWidth="1"/>
    <col min="7450" max="7450" width="1.44140625" style="6" customWidth="1"/>
    <col min="7451" max="7454" width="3" style="6" customWidth="1"/>
    <col min="7455" max="7455" width="2.5546875" style="6" bestFit="1" customWidth="1"/>
    <col min="7456" max="7456" width="3" style="6" customWidth="1"/>
    <col min="7457" max="7457" width="3.88671875" style="6" bestFit="1" customWidth="1"/>
    <col min="7458" max="7458" width="1" style="6" customWidth="1"/>
    <col min="7459" max="7459" width="3" style="6" customWidth="1"/>
    <col min="7460" max="7460" width="1" style="6" customWidth="1"/>
    <col min="7461" max="7680" width="3" style="6"/>
    <col min="7681" max="7681" width="21.33203125" style="6" bestFit="1" customWidth="1"/>
    <col min="7682" max="7705" width="2.88671875" style="6" customWidth="1"/>
    <col min="7706" max="7706" width="1.44140625" style="6" customWidth="1"/>
    <col min="7707" max="7710" width="3" style="6" customWidth="1"/>
    <col min="7711" max="7711" width="2.5546875" style="6" bestFit="1" customWidth="1"/>
    <col min="7712" max="7712" width="3" style="6" customWidth="1"/>
    <col min="7713" max="7713" width="3.88671875" style="6" bestFit="1" customWidth="1"/>
    <col min="7714" max="7714" width="1" style="6" customWidth="1"/>
    <col min="7715" max="7715" width="3" style="6" customWidth="1"/>
    <col min="7716" max="7716" width="1" style="6" customWidth="1"/>
    <col min="7717" max="7936" width="3" style="6"/>
    <col min="7937" max="7937" width="21.33203125" style="6" bestFit="1" customWidth="1"/>
    <col min="7938" max="7961" width="2.88671875" style="6" customWidth="1"/>
    <col min="7962" max="7962" width="1.44140625" style="6" customWidth="1"/>
    <col min="7963" max="7966" width="3" style="6" customWidth="1"/>
    <col min="7967" max="7967" width="2.5546875" style="6" bestFit="1" customWidth="1"/>
    <col min="7968" max="7968" width="3" style="6" customWidth="1"/>
    <col min="7969" max="7969" width="3.88671875" style="6" bestFit="1" customWidth="1"/>
    <col min="7970" max="7970" width="1" style="6" customWidth="1"/>
    <col min="7971" max="7971" width="3" style="6" customWidth="1"/>
    <col min="7972" max="7972" width="1" style="6" customWidth="1"/>
    <col min="7973" max="8192" width="3" style="6"/>
    <col min="8193" max="8193" width="21.33203125" style="6" bestFit="1" customWidth="1"/>
    <col min="8194" max="8217" width="2.88671875" style="6" customWidth="1"/>
    <col min="8218" max="8218" width="1.44140625" style="6" customWidth="1"/>
    <col min="8219" max="8222" width="3" style="6" customWidth="1"/>
    <col min="8223" max="8223" width="2.5546875" style="6" bestFit="1" customWidth="1"/>
    <col min="8224" max="8224" width="3" style="6" customWidth="1"/>
    <col min="8225" max="8225" width="3.88671875" style="6" bestFit="1" customWidth="1"/>
    <col min="8226" max="8226" width="1" style="6" customWidth="1"/>
    <col min="8227" max="8227" width="3" style="6" customWidth="1"/>
    <col min="8228" max="8228" width="1" style="6" customWidth="1"/>
    <col min="8229" max="8448" width="3" style="6"/>
    <col min="8449" max="8449" width="21.33203125" style="6" bestFit="1" customWidth="1"/>
    <col min="8450" max="8473" width="2.88671875" style="6" customWidth="1"/>
    <col min="8474" max="8474" width="1.44140625" style="6" customWidth="1"/>
    <col min="8475" max="8478" width="3" style="6" customWidth="1"/>
    <col min="8479" max="8479" width="2.5546875" style="6" bestFit="1" customWidth="1"/>
    <col min="8480" max="8480" width="3" style="6" customWidth="1"/>
    <col min="8481" max="8481" width="3.88671875" style="6" bestFit="1" customWidth="1"/>
    <col min="8482" max="8482" width="1" style="6" customWidth="1"/>
    <col min="8483" max="8483" width="3" style="6" customWidth="1"/>
    <col min="8484" max="8484" width="1" style="6" customWidth="1"/>
    <col min="8485" max="8704" width="3" style="6"/>
    <col min="8705" max="8705" width="21.33203125" style="6" bestFit="1" customWidth="1"/>
    <col min="8706" max="8729" width="2.88671875" style="6" customWidth="1"/>
    <col min="8730" max="8730" width="1.44140625" style="6" customWidth="1"/>
    <col min="8731" max="8734" width="3" style="6" customWidth="1"/>
    <col min="8735" max="8735" width="2.5546875" style="6" bestFit="1" customWidth="1"/>
    <col min="8736" max="8736" width="3" style="6" customWidth="1"/>
    <col min="8737" max="8737" width="3.88671875" style="6" bestFit="1" customWidth="1"/>
    <col min="8738" max="8738" width="1" style="6" customWidth="1"/>
    <col min="8739" max="8739" width="3" style="6" customWidth="1"/>
    <col min="8740" max="8740" width="1" style="6" customWidth="1"/>
    <col min="8741" max="8960" width="3" style="6"/>
    <col min="8961" max="8961" width="21.33203125" style="6" bestFit="1" customWidth="1"/>
    <col min="8962" max="8985" width="2.88671875" style="6" customWidth="1"/>
    <col min="8986" max="8986" width="1.44140625" style="6" customWidth="1"/>
    <col min="8987" max="8990" width="3" style="6" customWidth="1"/>
    <col min="8991" max="8991" width="2.5546875" style="6" bestFit="1" customWidth="1"/>
    <col min="8992" max="8992" width="3" style="6" customWidth="1"/>
    <col min="8993" max="8993" width="3.88671875" style="6" bestFit="1" customWidth="1"/>
    <col min="8994" max="8994" width="1" style="6" customWidth="1"/>
    <col min="8995" max="8995" width="3" style="6" customWidth="1"/>
    <col min="8996" max="8996" width="1" style="6" customWidth="1"/>
    <col min="8997" max="9216" width="3" style="6"/>
    <col min="9217" max="9217" width="21.33203125" style="6" bestFit="1" customWidth="1"/>
    <col min="9218" max="9241" width="2.88671875" style="6" customWidth="1"/>
    <col min="9242" max="9242" width="1.44140625" style="6" customWidth="1"/>
    <col min="9243" max="9246" width="3" style="6" customWidth="1"/>
    <col min="9247" max="9247" width="2.5546875" style="6" bestFit="1" customWidth="1"/>
    <col min="9248" max="9248" width="3" style="6" customWidth="1"/>
    <col min="9249" max="9249" width="3.88671875" style="6" bestFit="1" customWidth="1"/>
    <col min="9250" max="9250" width="1" style="6" customWidth="1"/>
    <col min="9251" max="9251" width="3" style="6" customWidth="1"/>
    <col min="9252" max="9252" width="1" style="6" customWidth="1"/>
    <col min="9253" max="9472" width="3" style="6"/>
    <col min="9473" max="9473" width="21.33203125" style="6" bestFit="1" customWidth="1"/>
    <col min="9474" max="9497" width="2.88671875" style="6" customWidth="1"/>
    <col min="9498" max="9498" width="1.44140625" style="6" customWidth="1"/>
    <col min="9499" max="9502" width="3" style="6" customWidth="1"/>
    <col min="9503" max="9503" width="2.5546875" style="6" bestFit="1" customWidth="1"/>
    <col min="9504" max="9504" width="3" style="6" customWidth="1"/>
    <col min="9505" max="9505" width="3.88671875" style="6" bestFit="1" customWidth="1"/>
    <col min="9506" max="9506" width="1" style="6" customWidth="1"/>
    <col min="9507" max="9507" width="3" style="6" customWidth="1"/>
    <col min="9508" max="9508" width="1" style="6" customWidth="1"/>
    <col min="9509" max="9728" width="3" style="6"/>
    <col min="9729" max="9729" width="21.33203125" style="6" bestFit="1" customWidth="1"/>
    <col min="9730" max="9753" width="2.88671875" style="6" customWidth="1"/>
    <col min="9754" max="9754" width="1.44140625" style="6" customWidth="1"/>
    <col min="9755" max="9758" width="3" style="6" customWidth="1"/>
    <col min="9759" max="9759" width="2.5546875" style="6" bestFit="1" customWidth="1"/>
    <col min="9760" max="9760" width="3" style="6" customWidth="1"/>
    <col min="9761" max="9761" width="3.88671875" style="6" bestFit="1" customWidth="1"/>
    <col min="9762" max="9762" width="1" style="6" customWidth="1"/>
    <col min="9763" max="9763" width="3" style="6" customWidth="1"/>
    <col min="9764" max="9764" width="1" style="6" customWidth="1"/>
    <col min="9765" max="9984" width="3" style="6"/>
    <col min="9985" max="9985" width="21.33203125" style="6" bestFit="1" customWidth="1"/>
    <col min="9986" max="10009" width="2.88671875" style="6" customWidth="1"/>
    <col min="10010" max="10010" width="1.44140625" style="6" customWidth="1"/>
    <col min="10011" max="10014" width="3" style="6" customWidth="1"/>
    <col min="10015" max="10015" width="2.5546875" style="6" bestFit="1" customWidth="1"/>
    <col min="10016" max="10016" width="3" style="6" customWidth="1"/>
    <col min="10017" max="10017" width="3.88671875" style="6" bestFit="1" customWidth="1"/>
    <col min="10018" max="10018" width="1" style="6" customWidth="1"/>
    <col min="10019" max="10019" width="3" style="6" customWidth="1"/>
    <col min="10020" max="10020" width="1" style="6" customWidth="1"/>
    <col min="10021" max="10240" width="3" style="6"/>
    <col min="10241" max="10241" width="21.33203125" style="6" bestFit="1" customWidth="1"/>
    <col min="10242" max="10265" width="2.88671875" style="6" customWidth="1"/>
    <col min="10266" max="10266" width="1.44140625" style="6" customWidth="1"/>
    <col min="10267" max="10270" width="3" style="6" customWidth="1"/>
    <col min="10271" max="10271" width="2.5546875" style="6" bestFit="1" customWidth="1"/>
    <col min="10272" max="10272" width="3" style="6" customWidth="1"/>
    <col min="10273" max="10273" width="3.88671875" style="6" bestFit="1" customWidth="1"/>
    <col min="10274" max="10274" width="1" style="6" customWidth="1"/>
    <col min="10275" max="10275" width="3" style="6" customWidth="1"/>
    <col min="10276" max="10276" width="1" style="6" customWidth="1"/>
    <col min="10277" max="10496" width="3" style="6"/>
    <col min="10497" max="10497" width="21.33203125" style="6" bestFit="1" customWidth="1"/>
    <col min="10498" max="10521" width="2.88671875" style="6" customWidth="1"/>
    <col min="10522" max="10522" width="1.44140625" style="6" customWidth="1"/>
    <col min="10523" max="10526" width="3" style="6" customWidth="1"/>
    <col min="10527" max="10527" width="2.5546875" style="6" bestFit="1" customWidth="1"/>
    <col min="10528" max="10528" width="3" style="6" customWidth="1"/>
    <col min="10529" max="10529" width="3.88671875" style="6" bestFit="1" customWidth="1"/>
    <col min="10530" max="10530" width="1" style="6" customWidth="1"/>
    <col min="10531" max="10531" width="3" style="6" customWidth="1"/>
    <col min="10532" max="10532" width="1" style="6" customWidth="1"/>
    <col min="10533" max="10752" width="3" style="6"/>
    <col min="10753" max="10753" width="21.33203125" style="6" bestFit="1" customWidth="1"/>
    <col min="10754" max="10777" width="2.88671875" style="6" customWidth="1"/>
    <col min="10778" max="10778" width="1.44140625" style="6" customWidth="1"/>
    <col min="10779" max="10782" width="3" style="6" customWidth="1"/>
    <col min="10783" max="10783" width="2.5546875" style="6" bestFit="1" customWidth="1"/>
    <col min="10784" max="10784" width="3" style="6" customWidth="1"/>
    <col min="10785" max="10785" width="3.88671875" style="6" bestFit="1" customWidth="1"/>
    <col min="10786" max="10786" width="1" style="6" customWidth="1"/>
    <col min="10787" max="10787" width="3" style="6" customWidth="1"/>
    <col min="10788" max="10788" width="1" style="6" customWidth="1"/>
    <col min="10789" max="11008" width="3" style="6"/>
    <col min="11009" max="11009" width="21.33203125" style="6" bestFit="1" customWidth="1"/>
    <col min="11010" max="11033" width="2.88671875" style="6" customWidth="1"/>
    <col min="11034" max="11034" width="1.44140625" style="6" customWidth="1"/>
    <col min="11035" max="11038" width="3" style="6" customWidth="1"/>
    <col min="11039" max="11039" width="2.5546875" style="6" bestFit="1" customWidth="1"/>
    <col min="11040" max="11040" width="3" style="6" customWidth="1"/>
    <col min="11041" max="11041" width="3.88671875" style="6" bestFit="1" customWidth="1"/>
    <col min="11042" max="11042" width="1" style="6" customWidth="1"/>
    <col min="11043" max="11043" width="3" style="6" customWidth="1"/>
    <col min="11044" max="11044" width="1" style="6" customWidth="1"/>
    <col min="11045" max="11264" width="3" style="6"/>
    <col min="11265" max="11265" width="21.33203125" style="6" bestFit="1" customWidth="1"/>
    <col min="11266" max="11289" width="2.88671875" style="6" customWidth="1"/>
    <col min="11290" max="11290" width="1.44140625" style="6" customWidth="1"/>
    <col min="11291" max="11294" width="3" style="6" customWidth="1"/>
    <col min="11295" max="11295" width="2.5546875" style="6" bestFit="1" customWidth="1"/>
    <col min="11296" max="11296" width="3" style="6" customWidth="1"/>
    <col min="11297" max="11297" width="3.88671875" style="6" bestFit="1" customWidth="1"/>
    <col min="11298" max="11298" width="1" style="6" customWidth="1"/>
    <col min="11299" max="11299" width="3" style="6" customWidth="1"/>
    <col min="11300" max="11300" width="1" style="6" customWidth="1"/>
    <col min="11301" max="11520" width="3" style="6"/>
    <col min="11521" max="11521" width="21.33203125" style="6" bestFit="1" customWidth="1"/>
    <col min="11522" max="11545" width="2.88671875" style="6" customWidth="1"/>
    <col min="11546" max="11546" width="1.44140625" style="6" customWidth="1"/>
    <col min="11547" max="11550" width="3" style="6" customWidth="1"/>
    <col min="11551" max="11551" width="2.5546875" style="6" bestFit="1" customWidth="1"/>
    <col min="11552" max="11552" width="3" style="6" customWidth="1"/>
    <col min="11553" max="11553" width="3.88671875" style="6" bestFit="1" customWidth="1"/>
    <col min="11554" max="11554" width="1" style="6" customWidth="1"/>
    <col min="11555" max="11555" width="3" style="6" customWidth="1"/>
    <col min="11556" max="11556" width="1" style="6" customWidth="1"/>
    <col min="11557" max="11776" width="3" style="6"/>
    <col min="11777" max="11777" width="21.33203125" style="6" bestFit="1" customWidth="1"/>
    <col min="11778" max="11801" width="2.88671875" style="6" customWidth="1"/>
    <col min="11802" max="11802" width="1.44140625" style="6" customWidth="1"/>
    <col min="11803" max="11806" width="3" style="6" customWidth="1"/>
    <col min="11807" max="11807" width="2.5546875" style="6" bestFit="1" customWidth="1"/>
    <col min="11808" max="11808" width="3" style="6" customWidth="1"/>
    <col min="11809" max="11809" width="3.88671875" style="6" bestFit="1" customWidth="1"/>
    <col min="11810" max="11810" width="1" style="6" customWidth="1"/>
    <col min="11811" max="11811" width="3" style="6" customWidth="1"/>
    <col min="11812" max="11812" width="1" style="6" customWidth="1"/>
    <col min="11813" max="12032" width="3" style="6"/>
    <col min="12033" max="12033" width="21.33203125" style="6" bestFit="1" customWidth="1"/>
    <col min="12034" max="12057" width="2.88671875" style="6" customWidth="1"/>
    <col min="12058" max="12058" width="1.44140625" style="6" customWidth="1"/>
    <col min="12059" max="12062" width="3" style="6" customWidth="1"/>
    <col min="12063" max="12063" width="2.5546875" style="6" bestFit="1" customWidth="1"/>
    <col min="12064" max="12064" width="3" style="6" customWidth="1"/>
    <col min="12065" max="12065" width="3.88671875" style="6" bestFit="1" customWidth="1"/>
    <col min="12066" max="12066" width="1" style="6" customWidth="1"/>
    <col min="12067" max="12067" width="3" style="6" customWidth="1"/>
    <col min="12068" max="12068" width="1" style="6" customWidth="1"/>
    <col min="12069" max="12288" width="3" style="6"/>
    <col min="12289" max="12289" width="21.33203125" style="6" bestFit="1" customWidth="1"/>
    <col min="12290" max="12313" width="2.88671875" style="6" customWidth="1"/>
    <col min="12314" max="12314" width="1.44140625" style="6" customWidth="1"/>
    <col min="12315" max="12318" width="3" style="6" customWidth="1"/>
    <col min="12319" max="12319" width="2.5546875" style="6" bestFit="1" customWidth="1"/>
    <col min="12320" max="12320" width="3" style="6" customWidth="1"/>
    <col min="12321" max="12321" width="3.88671875" style="6" bestFit="1" customWidth="1"/>
    <col min="12322" max="12322" width="1" style="6" customWidth="1"/>
    <col min="12323" max="12323" width="3" style="6" customWidth="1"/>
    <col min="12324" max="12324" width="1" style="6" customWidth="1"/>
    <col min="12325" max="12544" width="3" style="6"/>
    <col min="12545" max="12545" width="21.33203125" style="6" bestFit="1" customWidth="1"/>
    <col min="12546" max="12569" width="2.88671875" style="6" customWidth="1"/>
    <col min="12570" max="12570" width="1.44140625" style="6" customWidth="1"/>
    <col min="12571" max="12574" width="3" style="6" customWidth="1"/>
    <col min="12575" max="12575" width="2.5546875" style="6" bestFit="1" customWidth="1"/>
    <col min="12576" max="12576" width="3" style="6" customWidth="1"/>
    <col min="12577" max="12577" width="3.88671875" style="6" bestFit="1" customWidth="1"/>
    <col min="12578" max="12578" width="1" style="6" customWidth="1"/>
    <col min="12579" max="12579" width="3" style="6" customWidth="1"/>
    <col min="12580" max="12580" width="1" style="6" customWidth="1"/>
    <col min="12581" max="12800" width="3" style="6"/>
    <col min="12801" max="12801" width="21.33203125" style="6" bestFit="1" customWidth="1"/>
    <col min="12802" max="12825" width="2.88671875" style="6" customWidth="1"/>
    <col min="12826" max="12826" width="1.44140625" style="6" customWidth="1"/>
    <col min="12827" max="12830" width="3" style="6" customWidth="1"/>
    <col min="12831" max="12831" width="2.5546875" style="6" bestFit="1" customWidth="1"/>
    <col min="12832" max="12832" width="3" style="6" customWidth="1"/>
    <col min="12833" max="12833" width="3.88671875" style="6" bestFit="1" customWidth="1"/>
    <col min="12834" max="12834" width="1" style="6" customWidth="1"/>
    <col min="12835" max="12835" width="3" style="6" customWidth="1"/>
    <col min="12836" max="12836" width="1" style="6" customWidth="1"/>
    <col min="12837" max="13056" width="3" style="6"/>
    <col min="13057" max="13057" width="21.33203125" style="6" bestFit="1" customWidth="1"/>
    <col min="13058" max="13081" width="2.88671875" style="6" customWidth="1"/>
    <col min="13082" max="13082" width="1.44140625" style="6" customWidth="1"/>
    <col min="13083" max="13086" width="3" style="6" customWidth="1"/>
    <col min="13087" max="13087" width="2.5546875" style="6" bestFit="1" customWidth="1"/>
    <col min="13088" max="13088" width="3" style="6" customWidth="1"/>
    <col min="13089" max="13089" width="3.88671875" style="6" bestFit="1" customWidth="1"/>
    <col min="13090" max="13090" width="1" style="6" customWidth="1"/>
    <col min="13091" max="13091" width="3" style="6" customWidth="1"/>
    <col min="13092" max="13092" width="1" style="6" customWidth="1"/>
    <col min="13093" max="13312" width="3" style="6"/>
    <col min="13313" max="13313" width="21.33203125" style="6" bestFit="1" customWidth="1"/>
    <col min="13314" max="13337" width="2.88671875" style="6" customWidth="1"/>
    <col min="13338" max="13338" width="1.44140625" style="6" customWidth="1"/>
    <col min="13339" max="13342" width="3" style="6" customWidth="1"/>
    <col min="13343" max="13343" width="2.5546875" style="6" bestFit="1" customWidth="1"/>
    <col min="13344" max="13344" width="3" style="6" customWidth="1"/>
    <col min="13345" max="13345" width="3.88671875" style="6" bestFit="1" customWidth="1"/>
    <col min="13346" max="13346" width="1" style="6" customWidth="1"/>
    <col min="13347" max="13347" width="3" style="6" customWidth="1"/>
    <col min="13348" max="13348" width="1" style="6" customWidth="1"/>
    <col min="13349" max="13568" width="3" style="6"/>
    <col min="13569" max="13569" width="21.33203125" style="6" bestFit="1" customWidth="1"/>
    <col min="13570" max="13593" width="2.88671875" style="6" customWidth="1"/>
    <col min="13594" max="13594" width="1.44140625" style="6" customWidth="1"/>
    <col min="13595" max="13598" width="3" style="6" customWidth="1"/>
    <col min="13599" max="13599" width="2.5546875" style="6" bestFit="1" customWidth="1"/>
    <col min="13600" max="13600" width="3" style="6" customWidth="1"/>
    <col min="13601" max="13601" width="3.88671875" style="6" bestFit="1" customWidth="1"/>
    <col min="13602" max="13602" width="1" style="6" customWidth="1"/>
    <col min="13603" max="13603" width="3" style="6" customWidth="1"/>
    <col min="13604" max="13604" width="1" style="6" customWidth="1"/>
    <col min="13605" max="13824" width="3" style="6"/>
    <col min="13825" max="13825" width="21.33203125" style="6" bestFit="1" customWidth="1"/>
    <col min="13826" max="13849" width="2.88671875" style="6" customWidth="1"/>
    <col min="13850" max="13850" width="1.44140625" style="6" customWidth="1"/>
    <col min="13851" max="13854" width="3" style="6" customWidth="1"/>
    <col min="13855" max="13855" width="2.5546875" style="6" bestFit="1" customWidth="1"/>
    <col min="13856" max="13856" width="3" style="6" customWidth="1"/>
    <col min="13857" max="13857" width="3.88671875" style="6" bestFit="1" customWidth="1"/>
    <col min="13858" max="13858" width="1" style="6" customWidth="1"/>
    <col min="13859" max="13859" width="3" style="6" customWidth="1"/>
    <col min="13860" max="13860" width="1" style="6" customWidth="1"/>
    <col min="13861" max="14080" width="3" style="6"/>
    <col min="14081" max="14081" width="21.33203125" style="6" bestFit="1" customWidth="1"/>
    <col min="14082" max="14105" width="2.88671875" style="6" customWidth="1"/>
    <col min="14106" max="14106" width="1.44140625" style="6" customWidth="1"/>
    <col min="14107" max="14110" width="3" style="6" customWidth="1"/>
    <col min="14111" max="14111" width="2.5546875" style="6" bestFit="1" customWidth="1"/>
    <col min="14112" max="14112" width="3" style="6" customWidth="1"/>
    <col min="14113" max="14113" width="3.88671875" style="6" bestFit="1" customWidth="1"/>
    <col min="14114" max="14114" width="1" style="6" customWidth="1"/>
    <col min="14115" max="14115" width="3" style="6" customWidth="1"/>
    <col min="14116" max="14116" width="1" style="6" customWidth="1"/>
    <col min="14117" max="14336" width="3" style="6"/>
    <col min="14337" max="14337" width="21.33203125" style="6" bestFit="1" customWidth="1"/>
    <col min="14338" max="14361" width="2.88671875" style="6" customWidth="1"/>
    <col min="14362" max="14362" width="1.44140625" style="6" customWidth="1"/>
    <col min="14363" max="14366" width="3" style="6" customWidth="1"/>
    <col min="14367" max="14367" width="2.5546875" style="6" bestFit="1" customWidth="1"/>
    <col min="14368" max="14368" width="3" style="6" customWidth="1"/>
    <col min="14369" max="14369" width="3.88671875" style="6" bestFit="1" customWidth="1"/>
    <col min="14370" max="14370" width="1" style="6" customWidth="1"/>
    <col min="14371" max="14371" width="3" style="6" customWidth="1"/>
    <col min="14372" max="14372" width="1" style="6" customWidth="1"/>
    <col min="14373" max="14592" width="3" style="6"/>
    <col min="14593" max="14593" width="21.33203125" style="6" bestFit="1" customWidth="1"/>
    <col min="14594" max="14617" width="2.88671875" style="6" customWidth="1"/>
    <col min="14618" max="14618" width="1.44140625" style="6" customWidth="1"/>
    <col min="14619" max="14622" width="3" style="6" customWidth="1"/>
    <col min="14623" max="14623" width="2.5546875" style="6" bestFit="1" customWidth="1"/>
    <col min="14624" max="14624" width="3" style="6" customWidth="1"/>
    <col min="14625" max="14625" width="3.88671875" style="6" bestFit="1" customWidth="1"/>
    <col min="14626" max="14626" width="1" style="6" customWidth="1"/>
    <col min="14627" max="14627" width="3" style="6" customWidth="1"/>
    <col min="14628" max="14628" width="1" style="6" customWidth="1"/>
    <col min="14629" max="14848" width="3" style="6"/>
    <col min="14849" max="14849" width="21.33203125" style="6" bestFit="1" customWidth="1"/>
    <col min="14850" max="14873" width="2.88671875" style="6" customWidth="1"/>
    <col min="14874" max="14874" width="1.44140625" style="6" customWidth="1"/>
    <col min="14875" max="14878" width="3" style="6" customWidth="1"/>
    <col min="14879" max="14879" width="2.5546875" style="6" bestFit="1" customWidth="1"/>
    <col min="14880" max="14880" width="3" style="6" customWidth="1"/>
    <col min="14881" max="14881" width="3.88671875" style="6" bestFit="1" customWidth="1"/>
    <col min="14882" max="14882" width="1" style="6" customWidth="1"/>
    <col min="14883" max="14883" width="3" style="6" customWidth="1"/>
    <col min="14884" max="14884" width="1" style="6" customWidth="1"/>
    <col min="14885" max="15104" width="3" style="6"/>
    <col min="15105" max="15105" width="21.33203125" style="6" bestFit="1" customWidth="1"/>
    <col min="15106" max="15129" width="2.88671875" style="6" customWidth="1"/>
    <col min="15130" max="15130" width="1.44140625" style="6" customWidth="1"/>
    <col min="15131" max="15134" width="3" style="6" customWidth="1"/>
    <col min="15135" max="15135" width="2.5546875" style="6" bestFit="1" customWidth="1"/>
    <col min="15136" max="15136" width="3" style="6" customWidth="1"/>
    <col min="15137" max="15137" width="3.88671875" style="6" bestFit="1" customWidth="1"/>
    <col min="15138" max="15138" width="1" style="6" customWidth="1"/>
    <col min="15139" max="15139" width="3" style="6" customWidth="1"/>
    <col min="15140" max="15140" width="1" style="6" customWidth="1"/>
    <col min="15141" max="15360" width="3" style="6"/>
    <col min="15361" max="15361" width="21.33203125" style="6" bestFit="1" customWidth="1"/>
    <col min="15362" max="15385" width="2.88671875" style="6" customWidth="1"/>
    <col min="15386" max="15386" width="1.44140625" style="6" customWidth="1"/>
    <col min="15387" max="15390" width="3" style="6" customWidth="1"/>
    <col min="15391" max="15391" width="2.5546875" style="6" bestFit="1" customWidth="1"/>
    <col min="15392" max="15392" width="3" style="6" customWidth="1"/>
    <col min="15393" max="15393" width="3.88671875" style="6" bestFit="1" customWidth="1"/>
    <col min="15394" max="15394" width="1" style="6" customWidth="1"/>
    <col min="15395" max="15395" width="3" style="6" customWidth="1"/>
    <col min="15396" max="15396" width="1" style="6" customWidth="1"/>
    <col min="15397" max="15616" width="3" style="6"/>
    <col min="15617" max="15617" width="21.33203125" style="6" bestFit="1" customWidth="1"/>
    <col min="15618" max="15641" width="2.88671875" style="6" customWidth="1"/>
    <col min="15642" max="15642" width="1.44140625" style="6" customWidth="1"/>
    <col min="15643" max="15646" width="3" style="6" customWidth="1"/>
    <col min="15647" max="15647" width="2.5546875" style="6" bestFit="1" customWidth="1"/>
    <col min="15648" max="15648" width="3" style="6" customWidth="1"/>
    <col min="15649" max="15649" width="3.88671875" style="6" bestFit="1" customWidth="1"/>
    <col min="15650" max="15650" width="1" style="6" customWidth="1"/>
    <col min="15651" max="15651" width="3" style="6" customWidth="1"/>
    <col min="15652" max="15652" width="1" style="6" customWidth="1"/>
    <col min="15653" max="15872" width="3" style="6"/>
    <col min="15873" max="15873" width="21.33203125" style="6" bestFit="1" customWidth="1"/>
    <col min="15874" max="15897" width="2.88671875" style="6" customWidth="1"/>
    <col min="15898" max="15898" width="1.44140625" style="6" customWidth="1"/>
    <col min="15899" max="15902" width="3" style="6" customWidth="1"/>
    <col min="15903" max="15903" width="2.5546875" style="6" bestFit="1" customWidth="1"/>
    <col min="15904" max="15904" width="3" style="6" customWidth="1"/>
    <col min="15905" max="15905" width="3.88671875" style="6" bestFit="1" customWidth="1"/>
    <col min="15906" max="15906" width="1" style="6" customWidth="1"/>
    <col min="15907" max="15907" width="3" style="6" customWidth="1"/>
    <col min="15908" max="15908" width="1" style="6" customWidth="1"/>
    <col min="15909" max="16128" width="3" style="6"/>
    <col min="16129" max="16129" width="21.33203125" style="6" bestFit="1" customWidth="1"/>
    <col min="16130" max="16153" width="2.88671875" style="6" customWidth="1"/>
    <col min="16154" max="16154" width="1.44140625" style="6" customWidth="1"/>
    <col min="16155" max="16158" width="3" style="6" customWidth="1"/>
    <col min="16159" max="16159" width="2.5546875" style="6" bestFit="1" customWidth="1"/>
    <col min="16160" max="16160" width="3" style="6" customWidth="1"/>
    <col min="16161" max="16161" width="3.88671875" style="6" bestFit="1" customWidth="1"/>
    <col min="16162" max="16162" width="1" style="6" customWidth="1"/>
    <col min="16163" max="16163" width="3" style="6" customWidth="1"/>
    <col min="16164" max="16164" width="1" style="6" customWidth="1"/>
    <col min="16165" max="16384" width="3" style="6"/>
  </cols>
  <sheetData>
    <row r="1" spans="1:37" ht="16.2" thickBot="1" x14ac:dyDescent="0.35">
      <c r="A1" s="5" t="s">
        <v>34</v>
      </c>
      <c r="AA1" s="7" t="s">
        <v>47</v>
      </c>
      <c r="AB1" s="8"/>
      <c r="AC1" s="8"/>
      <c r="AD1" s="8"/>
      <c r="AE1" s="8"/>
      <c r="AF1" s="8"/>
      <c r="AG1" s="8"/>
      <c r="AI1" s="9"/>
      <c r="AJ1" s="10"/>
    </row>
    <row r="2" spans="1:37" ht="33.75" customHeight="1" thickTop="1" thickBot="1" x14ac:dyDescent="0.35">
      <c r="A2" s="97" t="s">
        <v>177</v>
      </c>
      <c r="B2" s="11" t="str">
        <f>(A3)</f>
        <v>Hidi</v>
      </c>
      <c r="C2" s="12"/>
      <c r="D2" s="11"/>
      <c r="E2" s="11"/>
      <c r="F2" s="13" t="str">
        <f>(A4)</f>
        <v>Moldován</v>
      </c>
      <c r="G2" s="11"/>
      <c r="H2" s="11"/>
      <c r="I2" s="11"/>
      <c r="J2" s="13" t="str">
        <f>(A5)</f>
        <v>Lukács L.</v>
      </c>
      <c r="K2" s="11"/>
      <c r="L2" s="11"/>
      <c r="M2" s="11"/>
      <c r="N2" s="13" t="str">
        <f>(A6)</f>
        <v>Kondor B.</v>
      </c>
      <c r="O2" s="11"/>
      <c r="P2" s="11"/>
      <c r="Q2" s="11"/>
      <c r="R2" s="13" t="str">
        <f>(A7)</f>
        <v>Theodos</v>
      </c>
      <c r="S2" s="11"/>
      <c r="T2" s="11"/>
      <c r="U2" s="11"/>
      <c r="V2" s="13" t="str">
        <f>(A8)</f>
        <v>kimaradó</v>
      </c>
      <c r="W2" s="11"/>
      <c r="X2" s="11"/>
      <c r="Y2" s="11"/>
      <c r="Z2" s="14"/>
      <c r="AA2" s="15" t="s">
        <v>23</v>
      </c>
      <c r="AB2" s="16" t="s">
        <v>24</v>
      </c>
      <c r="AC2" s="16" t="s">
        <v>25</v>
      </c>
      <c r="AD2" s="16" t="s">
        <v>26</v>
      </c>
      <c r="AE2" s="113" t="s">
        <v>27</v>
      </c>
      <c r="AF2" s="113" t="s">
        <v>28</v>
      </c>
      <c r="AG2" s="17" t="s">
        <v>29</v>
      </c>
      <c r="AI2" s="18" t="s">
        <v>30</v>
      </c>
      <c r="AJ2" s="19"/>
      <c r="AK2" s="20" t="s">
        <v>31</v>
      </c>
    </row>
    <row r="3" spans="1:37" ht="22.5" customHeight="1" thickTop="1" x14ac:dyDescent="0.3">
      <c r="A3" s="98" t="s">
        <v>123</v>
      </c>
      <c r="B3" s="21"/>
      <c r="C3" s="22"/>
      <c r="D3" s="22"/>
      <c r="E3" s="22"/>
      <c r="F3" s="23">
        <v>5</v>
      </c>
      <c r="G3" s="24">
        <f>(N26)</f>
        <v>3</v>
      </c>
      <c r="H3" s="24">
        <f>(P26)</f>
        <v>1</v>
      </c>
      <c r="I3" s="25" t="str">
        <f>IF(G3=".","-",IF(G3&gt;H3,"g",IF(G3=H3,"d","v")))</f>
        <v>g</v>
      </c>
      <c r="J3" s="23">
        <v>4</v>
      </c>
      <c r="K3" s="24">
        <f>(N24)</f>
        <v>3</v>
      </c>
      <c r="L3" s="24">
        <f>(P24)</f>
        <v>0</v>
      </c>
      <c r="M3" s="25" t="str">
        <f>IF(K3=".","-",IF(K3&gt;L3,"g",IF(K3=L3,"d","v")))</f>
        <v>g</v>
      </c>
      <c r="N3" s="23">
        <v>3</v>
      </c>
      <c r="O3" s="24">
        <f>(N19)</f>
        <v>1</v>
      </c>
      <c r="P3" s="24">
        <f>(P19)</f>
        <v>2</v>
      </c>
      <c r="Q3" s="25" t="str">
        <f>IF(O3=".","-",IF(O3&gt;P3,"g",IF(O3=P3,"d","v")))</f>
        <v>v</v>
      </c>
      <c r="R3" s="23">
        <v>2</v>
      </c>
      <c r="S3" s="24">
        <f>(N16)</f>
        <v>0</v>
      </c>
      <c r="T3" s="24">
        <f>(P16)</f>
        <v>1</v>
      </c>
      <c r="U3" s="25" t="str">
        <f>IF(S3=".","-",IF(S3&gt;T3,"g",IF(S3=T3,"d","v")))</f>
        <v>v</v>
      </c>
      <c r="V3" s="23">
        <v>1</v>
      </c>
      <c r="W3" s="24" t="str">
        <f>(N10)</f>
        <v>.</v>
      </c>
      <c r="X3" s="24" t="str">
        <f>(P10)</f>
        <v>.</v>
      </c>
      <c r="Y3" s="25" t="str">
        <f>IF(W3=".","-",IF(W3&gt;X3,"g",IF(W3=X3,"d","v")))</f>
        <v>-</v>
      </c>
      <c r="Z3" s="26"/>
      <c r="AA3" s="27">
        <f t="shared" ref="AA3:AA8" si="0">SUM(AB3:AD3)</f>
        <v>4</v>
      </c>
      <c r="AB3" s="28">
        <f t="shared" ref="AB3:AB8" si="1">COUNTIF(B3:Y3,"g")</f>
        <v>2</v>
      </c>
      <c r="AC3" s="28">
        <f t="shared" ref="AC3:AC8" si="2">COUNTIF(B3:Y3,"d")</f>
        <v>0</v>
      </c>
      <c r="AD3" s="28">
        <f t="shared" ref="AD3:AD8" si="3">COUNTIF(B3:Y3,"v")</f>
        <v>2</v>
      </c>
      <c r="AE3" s="29">
        <f>SUM(IF(G3&lt;&gt;".",G3)+IF(K3&lt;&gt;".",K3)+IF(O3&lt;&gt;".",O3)+IF(S3&lt;&gt;".",S3)+IF(W3&lt;&gt;".",W3))</f>
        <v>7</v>
      </c>
      <c r="AF3" s="29">
        <f>SUM(IF(H3&lt;&gt;".",H3)+IF(L3&lt;&gt;".",L3)+IF(P3&lt;&gt;".",P3)+IF(T3&lt;&gt;".",T3)+IF(X3&lt;&gt;".",X3))</f>
        <v>4</v>
      </c>
      <c r="AG3" s="30">
        <f t="shared" ref="AG3:AG8" si="4">SUM(AB3*3+AC3*1)</f>
        <v>6</v>
      </c>
      <c r="AI3" s="31">
        <f t="shared" ref="AI3:AI8" si="5">RANK(AG3,$AG$3:$AG$8,0)</f>
        <v>3</v>
      </c>
      <c r="AJ3" s="32"/>
      <c r="AK3" s="33">
        <f t="shared" ref="AK3:AK8" si="6">SUM(AE3-AF3)</f>
        <v>3</v>
      </c>
    </row>
    <row r="4" spans="1:37" ht="22.5" customHeight="1" x14ac:dyDescent="0.3">
      <c r="A4" s="99" t="s">
        <v>127</v>
      </c>
      <c r="B4" s="34">
        <v>5</v>
      </c>
      <c r="C4" s="35">
        <f>(P26)</f>
        <v>1</v>
      </c>
      <c r="D4" s="35">
        <f>(N26)</f>
        <v>3</v>
      </c>
      <c r="E4" s="36" t="str">
        <f>IF(C4=".","-",IF(C4&gt;D4,"g",IF(C4=D4,"d","v")))</f>
        <v>v</v>
      </c>
      <c r="F4" s="37"/>
      <c r="G4" s="38"/>
      <c r="H4" s="38"/>
      <c r="I4" s="38"/>
      <c r="J4" s="34">
        <v>3</v>
      </c>
      <c r="K4" s="35">
        <f>(N18)</f>
        <v>3</v>
      </c>
      <c r="L4" s="35">
        <f>(P18)</f>
        <v>0</v>
      </c>
      <c r="M4" s="36" t="str">
        <f>IF(K4=".","-",IF(K4&gt;L4,"g",IF(K4=L4,"d","v")))</f>
        <v>g</v>
      </c>
      <c r="N4" s="34">
        <v>2</v>
      </c>
      <c r="O4" s="35">
        <f>(N15)</f>
        <v>0</v>
      </c>
      <c r="P4" s="35">
        <f>(P15)</f>
        <v>0</v>
      </c>
      <c r="Q4" s="36" t="str">
        <f>IF(O4=".","-",IF(O4&gt;P4,"g",IF(O4=P4,"d","v")))</f>
        <v>d</v>
      </c>
      <c r="R4" s="34">
        <v>1</v>
      </c>
      <c r="S4" s="35">
        <f>(N12)</f>
        <v>0</v>
      </c>
      <c r="T4" s="35">
        <f>(P12)</f>
        <v>0</v>
      </c>
      <c r="U4" s="36" t="str">
        <f>IF(S4=".","-",IF(S4&gt;T4,"g",IF(S4=T4,"d","v")))</f>
        <v>d</v>
      </c>
      <c r="V4" s="34">
        <v>4</v>
      </c>
      <c r="W4" s="35" t="str">
        <f>(N23)</f>
        <v>.</v>
      </c>
      <c r="X4" s="35" t="str">
        <f>(P23)</f>
        <v>.</v>
      </c>
      <c r="Y4" s="36" t="str">
        <f>IF(W4=".","-",IF(W4&gt;X4,"g",IF(W4=X4,"d","v")))</f>
        <v>-</v>
      </c>
      <c r="Z4" s="39"/>
      <c r="AA4" s="100">
        <f t="shared" si="0"/>
        <v>4</v>
      </c>
      <c r="AB4" s="101">
        <f t="shared" si="1"/>
        <v>1</v>
      </c>
      <c r="AC4" s="101">
        <f t="shared" si="2"/>
        <v>2</v>
      </c>
      <c r="AD4" s="101">
        <f t="shared" si="3"/>
        <v>1</v>
      </c>
      <c r="AE4" s="114">
        <f>SUM(IF(C4&lt;&gt;".",C4)+IF(K4&lt;&gt;".",K4)+IF(O4&lt;&gt;".",O4)+IF(S4&lt;&gt;".",S4)+IF(W4&lt;&gt;".",W4))</f>
        <v>4</v>
      </c>
      <c r="AF4" s="114">
        <f>SUM(IF(D4&lt;&gt;".",D4)+IF(L4&lt;&gt;".",L4)+IF(P4&lt;&gt;".",P4)+IF(T4&lt;&gt;".",T4)+IF(X4&lt;&gt;".",X4))</f>
        <v>3</v>
      </c>
      <c r="AG4" s="40">
        <f t="shared" si="4"/>
        <v>5</v>
      </c>
      <c r="AI4" s="31">
        <f t="shared" si="5"/>
        <v>4</v>
      </c>
      <c r="AJ4" s="32"/>
      <c r="AK4" s="33">
        <f t="shared" si="6"/>
        <v>1</v>
      </c>
    </row>
    <row r="5" spans="1:37" ht="22.5" customHeight="1" x14ac:dyDescent="0.3">
      <c r="A5" s="99" t="s">
        <v>131</v>
      </c>
      <c r="B5" s="34">
        <v>4</v>
      </c>
      <c r="C5" s="35">
        <f>(P24)</f>
        <v>0</v>
      </c>
      <c r="D5" s="35">
        <f>(N24)</f>
        <v>3</v>
      </c>
      <c r="E5" s="36" t="str">
        <f>IF(C5=".","-",IF(C5&gt;D5,"g",IF(C5=D5,"d","v")))</f>
        <v>v</v>
      </c>
      <c r="F5" s="34">
        <v>3</v>
      </c>
      <c r="G5" s="35">
        <f>(P18)</f>
        <v>0</v>
      </c>
      <c r="H5" s="35">
        <f>(N18)</f>
        <v>3</v>
      </c>
      <c r="I5" s="36" t="str">
        <f>IF(G5=".","-",IF(G5&gt;H5,"g",IF(G5=H5,"d","v")))</f>
        <v>v</v>
      </c>
      <c r="J5" s="115"/>
      <c r="K5" s="38"/>
      <c r="L5" s="38"/>
      <c r="M5" s="38"/>
      <c r="N5" s="34">
        <v>1</v>
      </c>
      <c r="O5" s="35">
        <f>(N11)</f>
        <v>0</v>
      </c>
      <c r="P5" s="35">
        <f>(P11)</f>
        <v>3</v>
      </c>
      <c r="Q5" s="36" t="str">
        <f>IF(O5=".","-",IF(O5&gt;P5,"g",IF(O5=P5,"d","v")))</f>
        <v>v</v>
      </c>
      <c r="R5" s="34">
        <v>5</v>
      </c>
      <c r="S5" s="35">
        <f>(N27)</f>
        <v>0</v>
      </c>
      <c r="T5" s="35">
        <f>(P27)</f>
        <v>3</v>
      </c>
      <c r="U5" s="36" t="str">
        <f>IF(S5=".","-",IF(S5&gt;T5,"g",IF(S5=T5,"d","v")))</f>
        <v>v</v>
      </c>
      <c r="V5" s="34">
        <v>2</v>
      </c>
      <c r="W5" s="35" t="str">
        <f>(N14)</f>
        <v>.</v>
      </c>
      <c r="X5" s="35" t="str">
        <f>(P14)</f>
        <v>.</v>
      </c>
      <c r="Y5" s="36" t="str">
        <f>IF(W5=".","-",IF(W5&gt;X5,"g",IF(W5=X5,"d","v")))</f>
        <v>-</v>
      </c>
      <c r="Z5" s="39"/>
      <c r="AA5" s="100">
        <f t="shared" si="0"/>
        <v>4</v>
      </c>
      <c r="AB5" s="101">
        <f t="shared" si="1"/>
        <v>0</v>
      </c>
      <c r="AC5" s="101">
        <f t="shared" si="2"/>
        <v>0</v>
      </c>
      <c r="AD5" s="101">
        <f t="shared" si="3"/>
        <v>4</v>
      </c>
      <c r="AE5" s="114">
        <f>SUM(IF(C5&lt;&gt;".",C5)+IF(G5&lt;&gt;".",G5)+IF(O5&lt;&gt;".",O5)+IF(S5&lt;&gt;".",S5)+IF(W5&lt;&gt;".",W5))</f>
        <v>0</v>
      </c>
      <c r="AF5" s="114">
        <f>SUM(IF(H5&lt;&gt;".",H5)+IF(D5&lt;&gt;".",D5)+IF(P5&lt;&gt;".",P5)+IF(T5&lt;&gt;".",T5)+IF(X5&lt;&gt;".",X5))</f>
        <v>12</v>
      </c>
      <c r="AG5" s="40">
        <f t="shared" si="4"/>
        <v>0</v>
      </c>
      <c r="AI5" s="31">
        <f t="shared" si="5"/>
        <v>5</v>
      </c>
      <c r="AJ5" s="32"/>
      <c r="AK5" s="33">
        <f t="shared" si="6"/>
        <v>-12</v>
      </c>
    </row>
    <row r="6" spans="1:37" ht="22.5" customHeight="1" x14ac:dyDescent="0.3">
      <c r="A6" s="99" t="s">
        <v>138</v>
      </c>
      <c r="B6" s="34">
        <v>3</v>
      </c>
      <c r="C6" s="35">
        <f>(P19)</f>
        <v>2</v>
      </c>
      <c r="D6" s="35">
        <f>(N19)</f>
        <v>1</v>
      </c>
      <c r="E6" s="36" t="str">
        <f>IF(C6=".","-",IF(C6&gt;D6,"g",IF(C6=D6,"d","v")))</f>
        <v>g</v>
      </c>
      <c r="F6" s="34">
        <v>2</v>
      </c>
      <c r="G6" s="35">
        <f>(P15)</f>
        <v>0</v>
      </c>
      <c r="H6" s="35">
        <f>(N15)</f>
        <v>0</v>
      </c>
      <c r="I6" s="36" t="str">
        <f>IF(G6=".","-",IF(G6&gt;H6,"g",IF(G6=H6,"d","v")))</f>
        <v>d</v>
      </c>
      <c r="J6" s="34">
        <v>1</v>
      </c>
      <c r="K6" s="35">
        <f>(P11)</f>
        <v>3</v>
      </c>
      <c r="L6" s="35">
        <f>(N11)</f>
        <v>0</v>
      </c>
      <c r="M6" s="36" t="str">
        <f>IF(K6=".","-",IF(K6&gt;L6,"g",IF(K6=L6,"d","v")))</f>
        <v>g</v>
      </c>
      <c r="N6" s="37"/>
      <c r="O6" s="38"/>
      <c r="P6" s="38"/>
      <c r="Q6" s="38"/>
      <c r="R6" s="34">
        <v>4</v>
      </c>
      <c r="S6" s="35">
        <f>(N22)</f>
        <v>1</v>
      </c>
      <c r="T6" s="35">
        <f>(P22)</f>
        <v>0</v>
      </c>
      <c r="U6" s="36" t="str">
        <f>IF(S6=".","-",IF(S6&gt;T6,"g",IF(S6=T6,"d","v")))</f>
        <v>g</v>
      </c>
      <c r="V6" s="34">
        <v>5</v>
      </c>
      <c r="W6" s="35" t="str">
        <f>(N28)</f>
        <v>.</v>
      </c>
      <c r="X6" s="35" t="str">
        <f>(P28)</f>
        <v>.</v>
      </c>
      <c r="Y6" s="36" t="str">
        <f>IF(W6=".","-",IF(W6&gt;X6,"g",IF(W6=X6,"d","v")))</f>
        <v>-</v>
      </c>
      <c r="Z6" s="39"/>
      <c r="AA6" s="100">
        <f t="shared" si="0"/>
        <v>4</v>
      </c>
      <c r="AB6" s="101">
        <f t="shared" si="1"/>
        <v>3</v>
      </c>
      <c r="AC6" s="101">
        <f t="shared" si="2"/>
        <v>1</v>
      </c>
      <c r="AD6" s="101">
        <f t="shared" si="3"/>
        <v>0</v>
      </c>
      <c r="AE6" s="114">
        <f>SUM(IF(G6&lt;&gt;".",G6)+IF(K6&lt;&gt;".",K6)+IF(C6&lt;&gt;".",C6)+IF(S6&lt;&gt;".",S6)+IF(W6&lt;&gt;".",W6))</f>
        <v>6</v>
      </c>
      <c r="AF6" s="114">
        <f>SUM(IF(H6&lt;&gt;".",H6)+IF(L6&lt;&gt;".",L6)+IF(D6&lt;&gt;".",D6)+IF(T6&lt;&gt;".",T6)+IF(X6&lt;&gt;".",X6))</f>
        <v>1</v>
      </c>
      <c r="AG6" s="40">
        <f t="shared" si="4"/>
        <v>10</v>
      </c>
      <c r="AI6" s="31">
        <f t="shared" si="5"/>
        <v>1</v>
      </c>
      <c r="AJ6" s="32"/>
      <c r="AK6" s="33">
        <f t="shared" si="6"/>
        <v>5</v>
      </c>
    </row>
    <row r="7" spans="1:37" ht="22.5" customHeight="1" x14ac:dyDescent="0.3">
      <c r="A7" s="99" t="s">
        <v>142</v>
      </c>
      <c r="B7" s="34">
        <v>2</v>
      </c>
      <c r="C7" s="35">
        <f>(P16)</f>
        <v>1</v>
      </c>
      <c r="D7" s="35">
        <f>(N16)</f>
        <v>0</v>
      </c>
      <c r="E7" s="36" t="str">
        <f>IF(C7=".","-",IF(C7&gt;D7,"g",IF(C7=D7,"d","v")))</f>
        <v>g</v>
      </c>
      <c r="F7" s="34">
        <v>1</v>
      </c>
      <c r="G7" s="35">
        <f>(P12)</f>
        <v>0</v>
      </c>
      <c r="H7" s="35">
        <f>(N12)</f>
        <v>0</v>
      </c>
      <c r="I7" s="36" t="str">
        <f>IF(G7=".","-",IF(G7&gt;H7,"g",IF(G7=H7,"d","v")))</f>
        <v>d</v>
      </c>
      <c r="J7" s="34">
        <v>5</v>
      </c>
      <c r="K7" s="35">
        <f>(P27)</f>
        <v>3</v>
      </c>
      <c r="L7" s="35">
        <f>(N27)</f>
        <v>0</v>
      </c>
      <c r="M7" s="36" t="str">
        <f>IF(K7=".","-",IF(K7&gt;L7,"g",IF(K7=L7,"d","v")))</f>
        <v>g</v>
      </c>
      <c r="N7" s="116">
        <v>4</v>
      </c>
      <c r="O7" s="35">
        <f>(P22)</f>
        <v>0</v>
      </c>
      <c r="P7" s="35">
        <f>(N22)</f>
        <v>1</v>
      </c>
      <c r="Q7" s="36" t="str">
        <f>IF(O7=".","-",IF(O7&gt;P7,"g",IF(O7=P7,"d","v")))</f>
        <v>v</v>
      </c>
      <c r="R7" s="37"/>
      <c r="S7" s="38"/>
      <c r="T7" s="38"/>
      <c r="U7" s="38"/>
      <c r="V7" s="34">
        <v>3</v>
      </c>
      <c r="W7" s="35" t="str">
        <f>(N20)</f>
        <v>.</v>
      </c>
      <c r="X7" s="35" t="str">
        <f>(P20)</f>
        <v>.</v>
      </c>
      <c r="Y7" s="36" t="str">
        <f>IF(W7=".","-",IF(W7&gt;X7,"g",IF(W7=X7,"d","v")))</f>
        <v>-</v>
      </c>
      <c r="Z7" s="39"/>
      <c r="AA7" s="100">
        <f t="shared" si="0"/>
        <v>4</v>
      </c>
      <c r="AB7" s="101">
        <f t="shared" si="1"/>
        <v>2</v>
      </c>
      <c r="AC7" s="101">
        <f t="shared" si="2"/>
        <v>1</v>
      </c>
      <c r="AD7" s="101">
        <f t="shared" si="3"/>
        <v>1</v>
      </c>
      <c r="AE7" s="114">
        <f>SUM(IF(G7&lt;&gt;".",G7)+IF(K7&lt;&gt;".",K7)+IF(O7&lt;&gt;".",O7)+IF(C7&lt;&gt;".",C7)+IF(W7&lt;&gt;".",W7))</f>
        <v>4</v>
      </c>
      <c r="AF7" s="114">
        <f>SUM(IF(H7&lt;&gt;".",H7)+IF(L7&lt;&gt;".",L7)+IF(P7&lt;&gt;".",P7)+IF(D7&lt;&gt;".",D7)+IF(X7&lt;&gt;".",X7))</f>
        <v>1</v>
      </c>
      <c r="AG7" s="40">
        <f t="shared" si="4"/>
        <v>7</v>
      </c>
      <c r="AH7" s="102"/>
      <c r="AI7" s="31">
        <f t="shared" si="5"/>
        <v>2</v>
      </c>
      <c r="AJ7" s="32"/>
      <c r="AK7" s="33">
        <f t="shared" si="6"/>
        <v>3</v>
      </c>
    </row>
    <row r="8" spans="1:37" ht="22.5" customHeight="1" thickBot="1" x14ac:dyDescent="0.35">
      <c r="A8" s="103" t="s">
        <v>172</v>
      </c>
      <c r="B8" s="104">
        <v>1</v>
      </c>
      <c r="C8" s="105" t="str">
        <f>(P10)</f>
        <v>.</v>
      </c>
      <c r="D8" s="105" t="str">
        <f>(N10)</f>
        <v>.</v>
      </c>
      <c r="E8" s="106" t="str">
        <f>IF(C8=".","-",IF(C8&gt;D8,"g",IF(C8=D8,"d","v")))</f>
        <v>-</v>
      </c>
      <c r="F8" s="104">
        <v>4</v>
      </c>
      <c r="G8" s="105" t="str">
        <f>(P23)</f>
        <v>.</v>
      </c>
      <c r="H8" s="105" t="str">
        <f>(N23)</f>
        <v>.</v>
      </c>
      <c r="I8" s="106" t="str">
        <f>IF(G8=".","-",IF(G8&gt;H8,"g",IF(G8=H8,"d","v")))</f>
        <v>-</v>
      </c>
      <c r="J8" s="104">
        <v>2</v>
      </c>
      <c r="K8" s="105" t="str">
        <f>(P14)</f>
        <v>.</v>
      </c>
      <c r="L8" s="105" t="str">
        <f>(N14)</f>
        <v>.</v>
      </c>
      <c r="M8" s="106" t="str">
        <f>IF(K8=".","-",IF(K8&gt;L8,"g",IF(K8=L8,"d","v")))</f>
        <v>-</v>
      </c>
      <c r="N8" s="117">
        <v>5</v>
      </c>
      <c r="O8" s="105" t="str">
        <f>(X6)</f>
        <v>.</v>
      </c>
      <c r="P8" s="105" t="str">
        <f>(W6)</f>
        <v>.</v>
      </c>
      <c r="Q8" s="106" t="str">
        <f>IF(O8=".","-",IF(O8&gt;P8,"g",IF(O8=P8,"d","v")))</f>
        <v>-</v>
      </c>
      <c r="R8" s="104">
        <v>3</v>
      </c>
      <c r="S8" s="105" t="str">
        <f>(P20)</f>
        <v>.</v>
      </c>
      <c r="T8" s="105" t="str">
        <f>(N20)</f>
        <v>.</v>
      </c>
      <c r="U8" s="106" t="str">
        <f>IF(S8=".","-",IF(S8&gt;T8,"g",IF(S8=T8,"d","v")))</f>
        <v>-</v>
      </c>
      <c r="V8" s="107"/>
      <c r="W8" s="108"/>
      <c r="X8" s="108"/>
      <c r="Y8" s="108"/>
      <c r="Z8" s="14"/>
      <c r="AA8" s="109">
        <f t="shared" si="0"/>
        <v>0</v>
      </c>
      <c r="AB8" s="110">
        <f t="shared" si="1"/>
        <v>0</v>
      </c>
      <c r="AC8" s="110">
        <f t="shared" si="2"/>
        <v>0</v>
      </c>
      <c r="AD8" s="110">
        <f t="shared" si="3"/>
        <v>0</v>
      </c>
      <c r="AE8" s="111">
        <f>SUM(IF(G8&lt;&gt;".",G8)+IF(K8&lt;&gt;".",K8)+IF(O8&lt;&gt;".",O8)+IF(S8&lt;&gt;".",S8)+IF(C8&lt;&gt;".",C8))</f>
        <v>0</v>
      </c>
      <c r="AF8" s="111">
        <f>SUM(IF(H8&lt;&gt;".",H8)+IF(L8&lt;&gt;".",L8)+IF(P8&lt;&gt;".",P8)+IF(T8&lt;&gt;".",T8)+IF(D8&lt;&gt;".",D8))</f>
        <v>0</v>
      </c>
      <c r="AG8" s="112">
        <f t="shared" si="4"/>
        <v>0</v>
      </c>
      <c r="AI8" s="41">
        <f t="shared" si="5"/>
        <v>5</v>
      </c>
      <c r="AJ8" s="32"/>
      <c r="AK8" s="33">
        <f t="shared" si="6"/>
        <v>0</v>
      </c>
    </row>
    <row r="9" spans="1:37" ht="3.75" customHeight="1" thickTop="1" x14ac:dyDescent="0.25">
      <c r="B9" s="42"/>
      <c r="C9" s="43"/>
      <c r="D9" s="43"/>
      <c r="E9" s="44"/>
      <c r="F9" s="42"/>
      <c r="G9" s="43"/>
      <c r="H9" s="43"/>
      <c r="I9" s="44"/>
      <c r="J9" s="42"/>
      <c r="K9" s="43"/>
      <c r="L9" s="43"/>
      <c r="M9" s="44"/>
      <c r="N9" s="42"/>
      <c r="O9" s="43"/>
      <c r="P9" s="43"/>
      <c r="Q9" s="44"/>
      <c r="R9" s="42"/>
      <c r="S9" s="43"/>
      <c r="T9" s="43"/>
      <c r="U9" s="44"/>
      <c r="AA9" s="45"/>
      <c r="AB9" s="9"/>
      <c r="AC9" s="9"/>
      <c r="AD9" s="9"/>
      <c r="AE9" s="46"/>
      <c r="AF9" s="46"/>
      <c r="AG9" s="47"/>
    </row>
    <row r="10" spans="1:37" ht="24.6" x14ac:dyDescent="0.4">
      <c r="A10" s="48">
        <v>1</v>
      </c>
      <c r="B10" s="49"/>
      <c r="D10" s="10"/>
      <c r="L10" s="118" t="str">
        <f>($A$3)</f>
        <v>Hidi</v>
      </c>
      <c r="N10" s="50" t="s">
        <v>32</v>
      </c>
      <c r="O10" s="51" t="s">
        <v>33</v>
      </c>
      <c r="P10" s="50" t="s">
        <v>32</v>
      </c>
      <c r="Q10" s="52"/>
      <c r="R10" s="119" t="str">
        <f>($A$8)</f>
        <v>kimaradó</v>
      </c>
    </row>
    <row r="11" spans="1:37" ht="20.399999999999999" x14ac:dyDescent="0.35">
      <c r="B11" s="53"/>
      <c r="L11" s="118" t="str">
        <f>($A$5)</f>
        <v>Lukács L.</v>
      </c>
      <c r="N11" s="50">
        <v>0</v>
      </c>
      <c r="O11" s="51" t="s">
        <v>33</v>
      </c>
      <c r="P11" s="50">
        <v>3</v>
      </c>
      <c r="R11" s="119" t="str">
        <f>($A$6)</f>
        <v>Kondor B.</v>
      </c>
      <c r="W11" s="6" t="s">
        <v>164</v>
      </c>
    </row>
    <row r="12" spans="1:37" ht="20.399999999999999" x14ac:dyDescent="0.35">
      <c r="B12" s="53"/>
      <c r="D12" s="10"/>
      <c r="L12" s="118" t="str">
        <f>($A$4)</f>
        <v>Moldován</v>
      </c>
      <c r="N12" s="50">
        <v>0</v>
      </c>
      <c r="O12" s="51" t="s">
        <v>33</v>
      </c>
      <c r="P12" s="50">
        <v>0</v>
      </c>
      <c r="Q12" s="120"/>
      <c r="R12" s="119" t="str">
        <f>($A$7)</f>
        <v>Theodos</v>
      </c>
    </row>
    <row r="13" spans="1:37" ht="3.75" customHeight="1" x14ac:dyDescent="0.4">
      <c r="A13" s="42"/>
      <c r="B13" s="53"/>
      <c r="C13" s="54"/>
      <c r="D13" s="55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6"/>
      <c r="P13" s="57"/>
      <c r="Q13" s="56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</row>
    <row r="14" spans="1:37" ht="24.6" x14ac:dyDescent="0.4">
      <c r="A14" s="48">
        <v>2</v>
      </c>
      <c r="B14" s="49"/>
      <c r="D14" s="10"/>
      <c r="K14" s="52"/>
      <c r="L14" s="118" t="str">
        <f>($A$5)</f>
        <v>Lukács L.</v>
      </c>
      <c r="N14" s="50" t="s">
        <v>32</v>
      </c>
      <c r="O14" s="51" t="s">
        <v>33</v>
      </c>
      <c r="P14" s="50" t="s">
        <v>32</v>
      </c>
      <c r="Q14" s="52"/>
      <c r="R14" s="119" t="str">
        <f>($A$8)</f>
        <v>kimaradó</v>
      </c>
      <c r="AI14" s="58"/>
    </row>
    <row r="15" spans="1:37" ht="20.399999999999999" x14ac:dyDescent="0.35">
      <c r="B15" s="53"/>
      <c r="L15" s="118" t="str">
        <f>($A$4)</f>
        <v>Moldován</v>
      </c>
      <c r="N15" s="50">
        <v>0</v>
      </c>
      <c r="O15" s="51" t="s">
        <v>33</v>
      </c>
      <c r="P15" s="50">
        <v>0</v>
      </c>
      <c r="R15" s="119" t="str">
        <f>($A$6)</f>
        <v>Kondor B.</v>
      </c>
      <c r="AI15" s="58"/>
    </row>
    <row r="16" spans="1:37" ht="20.399999999999999" x14ac:dyDescent="0.35">
      <c r="A16" s="42"/>
      <c r="B16" s="53"/>
      <c r="D16" s="10"/>
      <c r="L16" s="118" t="str">
        <f>($A$3)</f>
        <v>Hidi</v>
      </c>
      <c r="N16" s="50">
        <v>0</v>
      </c>
      <c r="O16" s="51" t="s">
        <v>33</v>
      </c>
      <c r="P16" s="50">
        <v>1</v>
      </c>
      <c r="Q16" s="120"/>
      <c r="R16" s="119" t="str">
        <f>($A$7)</f>
        <v>Theodos</v>
      </c>
      <c r="AI16" s="58"/>
    </row>
    <row r="17" spans="1:35" ht="3.75" customHeight="1" x14ac:dyDescent="0.4">
      <c r="A17" s="42"/>
      <c r="B17" s="53"/>
      <c r="C17" s="54"/>
      <c r="D17" s="55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6"/>
      <c r="P17" s="57"/>
      <c r="Q17" s="56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</row>
    <row r="18" spans="1:35" ht="24.6" x14ac:dyDescent="0.4">
      <c r="A18" s="48">
        <v>3</v>
      </c>
      <c r="B18" s="121"/>
      <c r="D18" s="10"/>
      <c r="L18" s="118" t="str">
        <f>($A$4)</f>
        <v>Moldován</v>
      </c>
      <c r="N18" s="50">
        <v>3</v>
      </c>
      <c r="O18" s="51" t="s">
        <v>33</v>
      </c>
      <c r="P18" s="50">
        <v>0</v>
      </c>
      <c r="Q18" s="52"/>
      <c r="R18" s="119" t="str">
        <f>($A$5)</f>
        <v>Lukács L.</v>
      </c>
      <c r="W18" s="6" t="s">
        <v>164</v>
      </c>
      <c r="AI18" s="58"/>
    </row>
    <row r="19" spans="1:35" ht="20.399999999999999" x14ac:dyDescent="0.35">
      <c r="B19" s="59"/>
      <c r="L19" s="118" t="str">
        <f>($A$3)</f>
        <v>Hidi</v>
      </c>
      <c r="N19" s="50">
        <v>1</v>
      </c>
      <c r="O19" s="51" t="s">
        <v>33</v>
      </c>
      <c r="P19" s="50">
        <v>2</v>
      </c>
      <c r="R19" s="119" t="str">
        <f>($A$6)</f>
        <v>Kondor B.</v>
      </c>
      <c r="AI19" s="58"/>
    </row>
    <row r="20" spans="1:35" ht="20.399999999999999" x14ac:dyDescent="0.35">
      <c r="A20" s="42"/>
      <c r="B20" s="59"/>
      <c r="D20" s="10"/>
      <c r="L20" s="118" t="str">
        <f>($A$7)</f>
        <v>Theodos</v>
      </c>
      <c r="N20" s="50" t="s">
        <v>32</v>
      </c>
      <c r="O20" s="51" t="s">
        <v>33</v>
      </c>
      <c r="P20" s="50" t="s">
        <v>32</v>
      </c>
      <c r="Q20" s="120"/>
      <c r="R20" s="119" t="str">
        <f>($A$8)</f>
        <v>kimaradó</v>
      </c>
      <c r="AI20" s="58"/>
    </row>
    <row r="21" spans="1:35" ht="3.75" customHeight="1" x14ac:dyDescent="0.3">
      <c r="A21" s="42"/>
      <c r="B21" s="59"/>
      <c r="C21" s="122"/>
      <c r="D21" s="122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</row>
    <row r="22" spans="1:35" ht="24.6" x14ac:dyDescent="0.4">
      <c r="A22" s="48">
        <v>4</v>
      </c>
      <c r="B22" s="49"/>
      <c r="D22" s="10"/>
      <c r="L22" s="118" t="str">
        <f>($A$6)</f>
        <v>Kondor B.</v>
      </c>
      <c r="N22" s="50">
        <v>1</v>
      </c>
      <c r="O22" s="51" t="s">
        <v>33</v>
      </c>
      <c r="P22" s="50">
        <v>0</v>
      </c>
      <c r="Q22" s="52"/>
      <c r="R22" s="119" t="str">
        <f>($A$7)</f>
        <v>Theodos</v>
      </c>
    </row>
    <row r="23" spans="1:35" ht="20.399999999999999" x14ac:dyDescent="0.35">
      <c r="B23" s="53"/>
      <c r="L23" s="118" t="str">
        <f>($A$4)</f>
        <v>Moldován</v>
      </c>
      <c r="N23" s="50" t="s">
        <v>32</v>
      </c>
      <c r="O23" s="51" t="s">
        <v>33</v>
      </c>
      <c r="P23" s="50" t="s">
        <v>32</v>
      </c>
      <c r="R23" s="119" t="str">
        <f>($A$8)</f>
        <v>kimaradó</v>
      </c>
    </row>
    <row r="24" spans="1:35" ht="20.399999999999999" x14ac:dyDescent="0.35">
      <c r="A24" s="42"/>
      <c r="B24" s="53"/>
      <c r="D24" s="10"/>
      <c r="L24" s="118" t="str">
        <f>($A$3)</f>
        <v>Hidi</v>
      </c>
      <c r="N24" s="50">
        <v>3</v>
      </c>
      <c r="O24" s="51" t="s">
        <v>33</v>
      </c>
      <c r="P24" s="50">
        <v>0</v>
      </c>
      <c r="Q24" s="120"/>
      <c r="R24" s="119" t="str">
        <f>($A$5)</f>
        <v>Lukács L.</v>
      </c>
      <c r="W24" s="6" t="s">
        <v>164</v>
      </c>
    </row>
    <row r="25" spans="1:35" ht="3.75" customHeight="1" x14ac:dyDescent="0.4">
      <c r="A25" s="42"/>
      <c r="B25" s="53"/>
      <c r="C25" s="54"/>
      <c r="D25" s="55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6"/>
      <c r="P25" s="57"/>
      <c r="Q25" s="56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</row>
    <row r="26" spans="1:35" ht="24.6" x14ac:dyDescent="0.4">
      <c r="A26" s="48">
        <v>5</v>
      </c>
      <c r="B26" s="121"/>
      <c r="D26" s="10"/>
      <c r="L26" s="118" t="str">
        <f>($A$3)</f>
        <v>Hidi</v>
      </c>
      <c r="M26" s="52"/>
      <c r="N26" s="50">
        <v>3</v>
      </c>
      <c r="O26" s="51" t="s">
        <v>33</v>
      </c>
      <c r="P26" s="50">
        <v>1</v>
      </c>
      <c r="R26" s="119" t="str">
        <f>($A$4)</f>
        <v>Moldován</v>
      </c>
    </row>
    <row r="27" spans="1:35" ht="20.399999999999999" x14ac:dyDescent="0.35">
      <c r="B27" s="59"/>
      <c r="L27" s="118" t="str">
        <f>($A$5)</f>
        <v>Lukács L.</v>
      </c>
      <c r="N27" s="50">
        <v>0</v>
      </c>
      <c r="O27" s="51" t="s">
        <v>33</v>
      </c>
      <c r="P27" s="50">
        <v>3</v>
      </c>
      <c r="R27" s="119" t="str">
        <f>($A$7)</f>
        <v>Theodos</v>
      </c>
      <c r="W27" s="6" t="s">
        <v>164</v>
      </c>
    </row>
    <row r="28" spans="1:35" ht="20.399999999999999" x14ac:dyDescent="0.35">
      <c r="A28" s="42"/>
      <c r="B28" s="59"/>
      <c r="D28" s="10"/>
      <c r="L28" s="118" t="str">
        <f>($A$6)</f>
        <v>Kondor B.</v>
      </c>
      <c r="N28" s="50" t="s">
        <v>32</v>
      </c>
      <c r="O28" s="51" t="s">
        <v>33</v>
      </c>
      <c r="P28" s="50" t="s">
        <v>32</v>
      </c>
      <c r="Q28" s="120"/>
      <c r="R28" s="119" t="str">
        <f>($A$8)</f>
        <v>kimaradó</v>
      </c>
    </row>
    <row r="29" spans="1:35" ht="3.75" customHeight="1" x14ac:dyDescent="0.3">
      <c r="A29" s="42"/>
      <c r="B29" s="59"/>
      <c r="C29" s="122"/>
      <c r="D29" s="122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</row>
    <row r="31" spans="1:35" x14ac:dyDescent="0.25">
      <c r="A31" s="42"/>
    </row>
    <row r="32" spans="1:35" x14ac:dyDescent="0.25">
      <c r="A32" s="42"/>
    </row>
    <row r="33" ht="3.75" customHeight="1" x14ac:dyDescent="0.25"/>
  </sheetData>
  <conditionalFormatting sqref="I3 M3:M4 Q3:Q5 U3:U6 Y3:Y7 E4:E8 I5:I8 M6:M8 Q7:Q8 U8">
    <cfRule type="cellIs" dxfId="17" priority="1" stopIfTrue="1" operator="equal">
      <formula>"g"</formula>
    </cfRule>
    <cfRule type="cellIs" dxfId="16" priority="2" stopIfTrue="1" operator="equal">
      <formula>"d"</formula>
    </cfRule>
    <cfRule type="cellIs" dxfId="15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2B7F3-71D2-481C-8AC4-F50506B9C353}">
  <sheetPr>
    <pageSetUpPr fitToPage="1"/>
  </sheetPr>
  <dimension ref="A1:AK33"/>
  <sheetViews>
    <sheetView defaultGridColor="0" colorId="22" zoomScaleNormal="100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5"/>
  <cols>
    <col min="1" max="1" width="21.33203125" style="6" bestFit="1" customWidth="1"/>
    <col min="2" max="25" width="2.88671875" style="6" customWidth="1"/>
    <col min="26" max="26" width="1.44140625" style="6" customWidth="1"/>
    <col min="27" max="30" width="3" style="6" customWidth="1"/>
    <col min="31" max="31" width="2.5546875" style="6" bestFit="1" customWidth="1"/>
    <col min="32" max="32" width="3" style="6" customWidth="1"/>
    <col min="33" max="33" width="3.88671875" style="6" bestFit="1" customWidth="1"/>
    <col min="34" max="34" width="1" style="6" customWidth="1"/>
    <col min="35" max="35" width="3" style="6" customWidth="1"/>
    <col min="36" max="36" width="1" style="6" customWidth="1"/>
    <col min="37" max="256" width="3" style="6"/>
    <col min="257" max="257" width="21.33203125" style="6" bestFit="1" customWidth="1"/>
    <col min="258" max="281" width="2.88671875" style="6" customWidth="1"/>
    <col min="282" max="282" width="1.44140625" style="6" customWidth="1"/>
    <col min="283" max="286" width="3" style="6" customWidth="1"/>
    <col min="287" max="287" width="2.5546875" style="6" bestFit="1" customWidth="1"/>
    <col min="288" max="288" width="3" style="6" customWidth="1"/>
    <col min="289" max="289" width="3.88671875" style="6" bestFit="1" customWidth="1"/>
    <col min="290" max="290" width="1" style="6" customWidth="1"/>
    <col min="291" max="291" width="3" style="6" customWidth="1"/>
    <col min="292" max="292" width="1" style="6" customWidth="1"/>
    <col min="293" max="512" width="3" style="6"/>
    <col min="513" max="513" width="21.33203125" style="6" bestFit="1" customWidth="1"/>
    <col min="514" max="537" width="2.88671875" style="6" customWidth="1"/>
    <col min="538" max="538" width="1.44140625" style="6" customWidth="1"/>
    <col min="539" max="542" width="3" style="6" customWidth="1"/>
    <col min="543" max="543" width="2.5546875" style="6" bestFit="1" customWidth="1"/>
    <col min="544" max="544" width="3" style="6" customWidth="1"/>
    <col min="545" max="545" width="3.88671875" style="6" bestFit="1" customWidth="1"/>
    <col min="546" max="546" width="1" style="6" customWidth="1"/>
    <col min="547" max="547" width="3" style="6" customWidth="1"/>
    <col min="548" max="548" width="1" style="6" customWidth="1"/>
    <col min="549" max="768" width="3" style="6"/>
    <col min="769" max="769" width="21.33203125" style="6" bestFit="1" customWidth="1"/>
    <col min="770" max="793" width="2.88671875" style="6" customWidth="1"/>
    <col min="794" max="794" width="1.44140625" style="6" customWidth="1"/>
    <col min="795" max="798" width="3" style="6" customWidth="1"/>
    <col min="799" max="799" width="2.5546875" style="6" bestFit="1" customWidth="1"/>
    <col min="800" max="800" width="3" style="6" customWidth="1"/>
    <col min="801" max="801" width="3.88671875" style="6" bestFit="1" customWidth="1"/>
    <col min="802" max="802" width="1" style="6" customWidth="1"/>
    <col min="803" max="803" width="3" style="6" customWidth="1"/>
    <col min="804" max="804" width="1" style="6" customWidth="1"/>
    <col min="805" max="1024" width="3" style="6"/>
    <col min="1025" max="1025" width="21.33203125" style="6" bestFit="1" customWidth="1"/>
    <col min="1026" max="1049" width="2.88671875" style="6" customWidth="1"/>
    <col min="1050" max="1050" width="1.44140625" style="6" customWidth="1"/>
    <col min="1051" max="1054" width="3" style="6" customWidth="1"/>
    <col min="1055" max="1055" width="2.5546875" style="6" bestFit="1" customWidth="1"/>
    <col min="1056" max="1056" width="3" style="6" customWidth="1"/>
    <col min="1057" max="1057" width="3.88671875" style="6" bestFit="1" customWidth="1"/>
    <col min="1058" max="1058" width="1" style="6" customWidth="1"/>
    <col min="1059" max="1059" width="3" style="6" customWidth="1"/>
    <col min="1060" max="1060" width="1" style="6" customWidth="1"/>
    <col min="1061" max="1280" width="3" style="6"/>
    <col min="1281" max="1281" width="21.33203125" style="6" bestFit="1" customWidth="1"/>
    <col min="1282" max="1305" width="2.88671875" style="6" customWidth="1"/>
    <col min="1306" max="1306" width="1.44140625" style="6" customWidth="1"/>
    <col min="1307" max="1310" width="3" style="6" customWidth="1"/>
    <col min="1311" max="1311" width="2.5546875" style="6" bestFit="1" customWidth="1"/>
    <col min="1312" max="1312" width="3" style="6" customWidth="1"/>
    <col min="1313" max="1313" width="3.88671875" style="6" bestFit="1" customWidth="1"/>
    <col min="1314" max="1314" width="1" style="6" customWidth="1"/>
    <col min="1315" max="1315" width="3" style="6" customWidth="1"/>
    <col min="1316" max="1316" width="1" style="6" customWidth="1"/>
    <col min="1317" max="1536" width="3" style="6"/>
    <col min="1537" max="1537" width="21.33203125" style="6" bestFit="1" customWidth="1"/>
    <col min="1538" max="1561" width="2.88671875" style="6" customWidth="1"/>
    <col min="1562" max="1562" width="1.44140625" style="6" customWidth="1"/>
    <col min="1563" max="1566" width="3" style="6" customWidth="1"/>
    <col min="1567" max="1567" width="2.5546875" style="6" bestFit="1" customWidth="1"/>
    <col min="1568" max="1568" width="3" style="6" customWidth="1"/>
    <col min="1569" max="1569" width="3.88671875" style="6" bestFit="1" customWidth="1"/>
    <col min="1570" max="1570" width="1" style="6" customWidth="1"/>
    <col min="1571" max="1571" width="3" style="6" customWidth="1"/>
    <col min="1572" max="1572" width="1" style="6" customWidth="1"/>
    <col min="1573" max="1792" width="3" style="6"/>
    <col min="1793" max="1793" width="21.33203125" style="6" bestFit="1" customWidth="1"/>
    <col min="1794" max="1817" width="2.88671875" style="6" customWidth="1"/>
    <col min="1818" max="1818" width="1.44140625" style="6" customWidth="1"/>
    <col min="1819" max="1822" width="3" style="6" customWidth="1"/>
    <col min="1823" max="1823" width="2.5546875" style="6" bestFit="1" customWidth="1"/>
    <col min="1824" max="1824" width="3" style="6" customWidth="1"/>
    <col min="1825" max="1825" width="3.88671875" style="6" bestFit="1" customWidth="1"/>
    <col min="1826" max="1826" width="1" style="6" customWidth="1"/>
    <col min="1827" max="1827" width="3" style="6" customWidth="1"/>
    <col min="1828" max="1828" width="1" style="6" customWidth="1"/>
    <col min="1829" max="2048" width="3" style="6"/>
    <col min="2049" max="2049" width="21.33203125" style="6" bestFit="1" customWidth="1"/>
    <col min="2050" max="2073" width="2.88671875" style="6" customWidth="1"/>
    <col min="2074" max="2074" width="1.44140625" style="6" customWidth="1"/>
    <col min="2075" max="2078" width="3" style="6" customWidth="1"/>
    <col min="2079" max="2079" width="2.5546875" style="6" bestFit="1" customWidth="1"/>
    <col min="2080" max="2080" width="3" style="6" customWidth="1"/>
    <col min="2081" max="2081" width="3.88671875" style="6" bestFit="1" customWidth="1"/>
    <col min="2082" max="2082" width="1" style="6" customWidth="1"/>
    <col min="2083" max="2083" width="3" style="6" customWidth="1"/>
    <col min="2084" max="2084" width="1" style="6" customWidth="1"/>
    <col min="2085" max="2304" width="3" style="6"/>
    <col min="2305" max="2305" width="21.33203125" style="6" bestFit="1" customWidth="1"/>
    <col min="2306" max="2329" width="2.88671875" style="6" customWidth="1"/>
    <col min="2330" max="2330" width="1.44140625" style="6" customWidth="1"/>
    <col min="2331" max="2334" width="3" style="6" customWidth="1"/>
    <col min="2335" max="2335" width="2.5546875" style="6" bestFit="1" customWidth="1"/>
    <col min="2336" max="2336" width="3" style="6" customWidth="1"/>
    <col min="2337" max="2337" width="3.88671875" style="6" bestFit="1" customWidth="1"/>
    <col min="2338" max="2338" width="1" style="6" customWidth="1"/>
    <col min="2339" max="2339" width="3" style="6" customWidth="1"/>
    <col min="2340" max="2340" width="1" style="6" customWidth="1"/>
    <col min="2341" max="2560" width="3" style="6"/>
    <col min="2561" max="2561" width="21.33203125" style="6" bestFit="1" customWidth="1"/>
    <col min="2562" max="2585" width="2.88671875" style="6" customWidth="1"/>
    <col min="2586" max="2586" width="1.44140625" style="6" customWidth="1"/>
    <col min="2587" max="2590" width="3" style="6" customWidth="1"/>
    <col min="2591" max="2591" width="2.5546875" style="6" bestFit="1" customWidth="1"/>
    <col min="2592" max="2592" width="3" style="6" customWidth="1"/>
    <col min="2593" max="2593" width="3.88671875" style="6" bestFit="1" customWidth="1"/>
    <col min="2594" max="2594" width="1" style="6" customWidth="1"/>
    <col min="2595" max="2595" width="3" style="6" customWidth="1"/>
    <col min="2596" max="2596" width="1" style="6" customWidth="1"/>
    <col min="2597" max="2816" width="3" style="6"/>
    <col min="2817" max="2817" width="21.33203125" style="6" bestFit="1" customWidth="1"/>
    <col min="2818" max="2841" width="2.88671875" style="6" customWidth="1"/>
    <col min="2842" max="2842" width="1.44140625" style="6" customWidth="1"/>
    <col min="2843" max="2846" width="3" style="6" customWidth="1"/>
    <col min="2847" max="2847" width="2.5546875" style="6" bestFit="1" customWidth="1"/>
    <col min="2848" max="2848" width="3" style="6" customWidth="1"/>
    <col min="2849" max="2849" width="3.88671875" style="6" bestFit="1" customWidth="1"/>
    <col min="2850" max="2850" width="1" style="6" customWidth="1"/>
    <col min="2851" max="2851" width="3" style="6" customWidth="1"/>
    <col min="2852" max="2852" width="1" style="6" customWidth="1"/>
    <col min="2853" max="3072" width="3" style="6"/>
    <col min="3073" max="3073" width="21.33203125" style="6" bestFit="1" customWidth="1"/>
    <col min="3074" max="3097" width="2.88671875" style="6" customWidth="1"/>
    <col min="3098" max="3098" width="1.44140625" style="6" customWidth="1"/>
    <col min="3099" max="3102" width="3" style="6" customWidth="1"/>
    <col min="3103" max="3103" width="2.5546875" style="6" bestFit="1" customWidth="1"/>
    <col min="3104" max="3104" width="3" style="6" customWidth="1"/>
    <col min="3105" max="3105" width="3.88671875" style="6" bestFit="1" customWidth="1"/>
    <col min="3106" max="3106" width="1" style="6" customWidth="1"/>
    <col min="3107" max="3107" width="3" style="6" customWidth="1"/>
    <col min="3108" max="3108" width="1" style="6" customWidth="1"/>
    <col min="3109" max="3328" width="3" style="6"/>
    <col min="3329" max="3329" width="21.33203125" style="6" bestFit="1" customWidth="1"/>
    <col min="3330" max="3353" width="2.88671875" style="6" customWidth="1"/>
    <col min="3354" max="3354" width="1.44140625" style="6" customWidth="1"/>
    <col min="3355" max="3358" width="3" style="6" customWidth="1"/>
    <col min="3359" max="3359" width="2.5546875" style="6" bestFit="1" customWidth="1"/>
    <col min="3360" max="3360" width="3" style="6" customWidth="1"/>
    <col min="3361" max="3361" width="3.88671875" style="6" bestFit="1" customWidth="1"/>
    <col min="3362" max="3362" width="1" style="6" customWidth="1"/>
    <col min="3363" max="3363" width="3" style="6" customWidth="1"/>
    <col min="3364" max="3364" width="1" style="6" customWidth="1"/>
    <col min="3365" max="3584" width="3" style="6"/>
    <col min="3585" max="3585" width="21.33203125" style="6" bestFit="1" customWidth="1"/>
    <col min="3586" max="3609" width="2.88671875" style="6" customWidth="1"/>
    <col min="3610" max="3610" width="1.44140625" style="6" customWidth="1"/>
    <col min="3611" max="3614" width="3" style="6" customWidth="1"/>
    <col min="3615" max="3615" width="2.5546875" style="6" bestFit="1" customWidth="1"/>
    <col min="3616" max="3616" width="3" style="6" customWidth="1"/>
    <col min="3617" max="3617" width="3.88671875" style="6" bestFit="1" customWidth="1"/>
    <col min="3618" max="3618" width="1" style="6" customWidth="1"/>
    <col min="3619" max="3619" width="3" style="6" customWidth="1"/>
    <col min="3620" max="3620" width="1" style="6" customWidth="1"/>
    <col min="3621" max="3840" width="3" style="6"/>
    <col min="3841" max="3841" width="21.33203125" style="6" bestFit="1" customWidth="1"/>
    <col min="3842" max="3865" width="2.88671875" style="6" customWidth="1"/>
    <col min="3866" max="3866" width="1.44140625" style="6" customWidth="1"/>
    <col min="3867" max="3870" width="3" style="6" customWidth="1"/>
    <col min="3871" max="3871" width="2.5546875" style="6" bestFit="1" customWidth="1"/>
    <col min="3872" max="3872" width="3" style="6" customWidth="1"/>
    <col min="3873" max="3873" width="3.88671875" style="6" bestFit="1" customWidth="1"/>
    <col min="3874" max="3874" width="1" style="6" customWidth="1"/>
    <col min="3875" max="3875" width="3" style="6" customWidth="1"/>
    <col min="3876" max="3876" width="1" style="6" customWidth="1"/>
    <col min="3877" max="4096" width="3" style="6"/>
    <col min="4097" max="4097" width="21.33203125" style="6" bestFit="1" customWidth="1"/>
    <col min="4098" max="4121" width="2.88671875" style="6" customWidth="1"/>
    <col min="4122" max="4122" width="1.44140625" style="6" customWidth="1"/>
    <col min="4123" max="4126" width="3" style="6" customWidth="1"/>
    <col min="4127" max="4127" width="2.5546875" style="6" bestFit="1" customWidth="1"/>
    <col min="4128" max="4128" width="3" style="6" customWidth="1"/>
    <col min="4129" max="4129" width="3.88671875" style="6" bestFit="1" customWidth="1"/>
    <col min="4130" max="4130" width="1" style="6" customWidth="1"/>
    <col min="4131" max="4131" width="3" style="6" customWidth="1"/>
    <col min="4132" max="4132" width="1" style="6" customWidth="1"/>
    <col min="4133" max="4352" width="3" style="6"/>
    <col min="4353" max="4353" width="21.33203125" style="6" bestFit="1" customWidth="1"/>
    <col min="4354" max="4377" width="2.88671875" style="6" customWidth="1"/>
    <col min="4378" max="4378" width="1.44140625" style="6" customWidth="1"/>
    <col min="4379" max="4382" width="3" style="6" customWidth="1"/>
    <col min="4383" max="4383" width="2.5546875" style="6" bestFit="1" customWidth="1"/>
    <col min="4384" max="4384" width="3" style="6" customWidth="1"/>
    <col min="4385" max="4385" width="3.88671875" style="6" bestFit="1" customWidth="1"/>
    <col min="4386" max="4386" width="1" style="6" customWidth="1"/>
    <col min="4387" max="4387" width="3" style="6" customWidth="1"/>
    <col min="4388" max="4388" width="1" style="6" customWidth="1"/>
    <col min="4389" max="4608" width="3" style="6"/>
    <col min="4609" max="4609" width="21.33203125" style="6" bestFit="1" customWidth="1"/>
    <col min="4610" max="4633" width="2.88671875" style="6" customWidth="1"/>
    <col min="4634" max="4634" width="1.44140625" style="6" customWidth="1"/>
    <col min="4635" max="4638" width="3" style="6" customWidth="1"/>
    <col min="4639" max="4639" width="2.5546875" style="6" bestFit="1" customWidth="1"/>
    <col min="4640" max="4640" width="3" style="6" customWidth="1"/>
    <col min="4641" max="4641" width="3.88671875" style="6" bestFit="1" customWidth="1"/>
    <col min="4642" max="4642" width="1" style="6" customWidth="1"/>
    <col min="4643" max="4643" width="3" style="6" customWidth="1"/>
    <col min="4644" max="4644" width="1" style="6" customWidth="1"/>
    <col min="4645" max="4864" width="3" style="6"/>
    <col min="4865" max="4865" width="21.33203125" style="6" bestFit="1" customWidth="1"/>
    <col min="4866" max="4889" width="2.88671875" style="6" customWidth="1"/>
    <col min="4890" max="4890" width="1.44140625" style="6" customWidth="1"/>
    <col min="4891" max="4894" width="3" style="6" customWidth="1"/>
    <col min="4895" max="4895" width="2.5546875" style="6" bestFit="1" customWidth="1"/>
    <col min="4896" max="4896" width="3" style="6" customWidth="1"/>
    <col min="4897" max="4897" width="3.88671875" style="6" bestFit="1" customWidth="1"/>
    <col min="4898" max="4898" width="1" style="6" customWidth="1"/>
    <col min="4899" max="4899" width="3" style="6" customWidth="1"/>
    <col min="4900" max="4900" width="1" style="6" customWidth="1"/>
    <col min="4901" max="5120" width="3" style="6"/>
    <col min="5121" max="5121" width="21.33203125" style="6" bestFit="1" customWidth="1"/>
    <col min="5122" max="5145" width="2.88671875" style="6" customWidth="1"/>
    <col min="5146" max="5146" width="1.44140625" style="6" customWidth="1"/>
    <col min="5147" max="5150" width="3" style="6" customWidth="1"/>
    <col min="5151" max="5151" width="2.5546875" style="6" bestFit="1" customWidth="1"/>
    <col min="5152" max="5152" width="3" style="6" customWidth="1"/>
    <col min="5153" max="5153" width="3.88671875" style="6" bestFit="1" customWidth="1"/>
    <col min="5154" max="5154" width="1" style="6" customWidth="1"/>
    <col min="5155" max="5155" width="3" style="6" customWidth="1"/>
    <col min="5156" max="5156" width="1" style="6" customWidth="1"/>
    <col min="5157" max="5376" width="3" style="6"/>
    <col min="5377" max="5377" width="21.33203125" style="6" bestFit="1" customWidth="1"/>
    <col min="5378" max="5401" width="2.88671875" style="6" customWidth="1"/>
    <col min="5402" max="5402" width="1.44140625" style="6" customWidth="1"/>
    <col min="5403" max="5406" width="3" style="6" customWidth="1"/>
    <col min="5407" max="5407" width="2.5546875" style="6" bestFit="1" customWidth="1"/>
    <col min="5408" max="5408" width="3" style="6" customWidth="1"/>
    <col min="5409" max="5409" width="3.88671875" style="6" bestFit="1" customWidth="1"/>
    <col min="5410" max="5410" width="1" style="6" customWidth="1"/>
    <col min="5411" max="5411" width="3" style="6" customWidth="1"/>
    <col min="5412" max="5412" width="1" style="6" customWidth="1"/>
    <col min="5413" max="5632" width="3" style="6"/>
    <col min="5633" max="5633" width="21.33203125" style="6" bestFit="1" customWidth="1"/>
    <col min="5634" max="5657" width="2.88671875" style="6" customWidth="1"/>
    <col min="5658" max="5658" width="1.44140625" style="6" customWidth="1"/>
    <col min="5659" max="5662" width="3" style="6" customWidth="1"/>
    <col min="5663" max="5663" width="2.5546875" style="6" bestFit="1" customWidth="1"/>
    <col min="5664" max="5664" width="3" style="6" customWidth="1"/>
    <col min="5665" max="5665" width="3.88671875" style="6" bestFit="1" customWidth="1"/>
    <col min="5666" max="5666" width="1" style="6" customWidth="1"/>
    <col min="5667" max="5667" width="3" style="6" customWidth="1"/>
    <col min="5668" max="5668" width="1" style="6" customWidth="1"/>
    <col min="5669" max="5888" width="3" style="6"/>
    <col min="5889" max="5889" width="21.33203125" style="6" bestFit="1" customWidth="1"/>
    <col min="5890" max="5913" width="2.88671875" style="6" customWidth="1"/>
    <col min="5914" max="5914" width="1.44140625" style="6" customWidth="1"/>
    <col min="5915" max="5918" width="3" style="6" customWidth="1"/>
    <col min="5919" max="5919" width="2.5546875" style="6" bestFit="1" customWidth="1"/>
    <col min="5920" max="5920" width="3" style="6" customWidth="1"/>
    <col min="5921" max="5921" width="3.88671875" style="6" bestFit="1" customWidth="1"/>
    <col min="5922" max="5922" width="1" style="6" customWidth="1"/>
    <col min="5923" max="5923" width="3" style="6" customWidth="1"/>
    <col min="5924" max="5924" width="1" style="6" customWidth="1"/>
    <col min="5925" max="6144" width="3" style="6"/>
    <col min="6145" max="6145" width="21.33203125" style="6" bestFit="1" customWidth="1"/>
    <col min="6146" max="6169" width="2.88671875" style="6" customWidth="1"/>
    <col min="6170" max="6170" width="1.44140625" style="6" customWidth="1"/>
    <col min="6171" max="6174" width="3" style="6" customWidth="1"/>
    <col min="6175" max="6175" width="2.5546875" style="6" bestFit="1" customWidth="1"/>
    <col min="6176" max="6176" width="3" style="6" customWidth="1"/>
    <col min="6177" max="6177" width="3.88671875" style="6" bestFit="1" customWidth="1"/>
    <col min="6178" max="6178" width="1" style="6" customWidth="1"/>
    <col min="6179" max="6179" width="3" style="6" customWidth="1"/>
    <col min="6180" max="6180" width="1" style="6" customWidth="1"/>
    <col min="6181" max="6400" width="3" style="6"/>
    <col min="6401" max="6401" width="21.33203125" style="6" bestFit="1" customWidth="1"/>
    <col min="6402" max="6425" width="2.88671875" style="6" customWidth="1"/>
    <col min="6426" max="6426" width="1.44140625" style="6" customWidth="1"/>
    <col min="6427" max="6430" width="3" style="6" customWidth="1"/>
    <col min="6431" max="6431" width="2.5546875" style="6" bestFit="1" customWidth="1"/>
    <col min="6432" max="6432" width="3" style="6" customWidth="1"/>
    <col min="6433" max="6433" width="3.88671875" style="6" bestFit="1" customWidth="1"/>
    <col min="6434" max="6434" width="1" style="6" customWidth="1"/>
    <col min="6435" max="6435" width="3" style="6" customWidth="1"/>
    <col min="6436" max="6436" width="1" style="6" customWidth="1"/>
    <col min="6437" max="6656" width="3" style="6"/>
    <col min="6657" max="6657" width="21.33203125" style="6" bestFit="1" customWidth="1"/>
    <col min="6658" max="6681" width="2.88671875" style="6" customWidth="1"/>
    <col min="6682" max="6682" width="1.44140625" style="6" customWidth="1"/>
    <col min="6683" max="6686" width="3" style="6" customWidth="1"/>
    <col min="6687" max="6687" width="2.5546875" style="6" bestFit="1" customWidth="1"/>
    <col min="6688" max="6688" width="3" style="6" customWidth="1"/>
    <col min="6689" max="6689" width="3.88671875" style="6" bestFit="1" customWidth="1"/>
    <col min="6690" max="6690" width="1" style="6" customWidth="1"/>
    <col min="6691" max="6691" width="3" style="6" customWidth="1"/>
    <col min="6692" max="6692" width="1" style="6" customWidth="1"/>
    <col min="6693" max="6912" width="3" style="6"/>
    <col min="6913" max="6913" width="21.33203125" style="6" bestFit="1" customWidth="1"/>
    <col min="6914" max="6937" width="2.88671875" style="6" customWidth="1"/>
    <col min="6938" max="6938" width="1.44140625" style="6" customWidth="1"/>
    <col min="6939" max="6942" width="3" style="6" customWidth="1"/>
    <col min="6943" max="6943" width="2.5546875" style="6" bestFit="1" customWidth="1"/>
    <col min="6944" max="6944" width="3" style="6" customWidth="1"/>
    <col min="6945" max="6945" width="3.88671875" style="6" bestFit="1" customWidth="1"/>
    <col min="6946" max="6946" width="1" style="6" customWidth="1"/>
    <col min="6947" max="6947" width="3" style="6" customWidth="1"/>
    <col min="6948" max="6948" width="1" style="6" customWidth="1"/>
    <col min="6949" max="7168" width="3" style="6"/>
    <col min="7169" max="7169" width="21.33203125" style="6" bestFit="1" customWidth="1"/>
    <col min="7170" max="7193" width="2.88671875" style="6" customWidth="1"/>
    <col min="7194" max="7194" width="1.44140625" style="6" customWidth="1"/>
    <col min="7195" max="7198" width="3" style="6" customWidth="1"/>
    <col min="7199" max="7199" width="2.5546875" style="6" bestFit="1" customWidth="1"/>
    <col min="7200" max="7200" width="3" style="6" customWidth="1"/>
    <col min="7201" max="7201" width="3.88671875" style="6" bestFit="1" customWidth="1"/>
    <col min="7202" max="7202" width="1" style="6" customWidth="1"/>
    <col min="7203" max="7203" width="3" style="6" customWidth="1"/>
    <col min="7204" max="7204" width="1" style="6" customWidth="1"/>
    <col min="7205" max="7424" width="3" style="6"/>
    <col min="7425" max="7425" width="21.33203125" style="6" bestFit="1" customWidth="1"/>
    <col min="7426" max="7449" width="2.88671875" style="6" customWidth="1"/>
    <col min="7450" max="7450" width="1.44140625" style="6" customWidth="1"/>
    <col min="7451" max="7454" width="3" style="6" customWidth="1"/>
    <col min="7455" max="7455" width="2.5546875" style="6" bestFit="1" customWidth="1"/>
    <col min="7456" max="7456" width="3" style="6" customWidth="1"/>
    <col min="7457" max="7457" width="3.88671875" style="6" bestFit="1" customWidth="1"/>
    <col min="7458" max="7458" width="1" style="6" customWidth="1"/>
    <col min="7459" max="7459" width="3" style="6" customWidth="1"/>
    <col min="7460" max="7460" width="1" style="6" customWidth="1"/>
    <col min="7461" max="7680" width="3" style="6"/>
    <col min="7681" max="7681" width="21.33203125" style="6" bestFit="1" customWidth="1"/>
    <col min="7682" max="7705" width="2.88671875" style="6" customWidth="1"/>
    <col min="7706" max="7706" width="1.44140625" style="6" customWidth="1"/>
    <col min="7707" max="7710" width="3" style="6" customWidth="1"/>
    <col min="7711" max="7711" width="2.5546875" style="6" bestFit="1" customWidth="1"/>
    <col min="7712" max="7712" width="3" style="6" customWidth="1"/>
    <col min="7713" max="7713" width="3.88671875" style="6" bestFit="1" customWidth="1"/>
    <col min="7714" max="7714" width="1" style="6" customWidth="1"/>
    <col min="7715" max="7715" width="3" style="6" customWidth="1"/>
    <col min="7716" max="7716" width="1" style="6" customWidth="1"/>
    <col min="7717" max="7936" width="3" style="6"/>
    <col min="7937" max="7937" width="21.33203125" style="6" bestFit="1" customWidth="1"/>
    <col min="7938" max="7961" width="2.88671875" style="6" customWidth="1"/>
    <col min="7962" max="7962" width="1.44140625" style="6" customWidth="1"/>
    <col min="7963" max="7966" width="3" style="6" customWidth="1"/>
    <col min="7967" max="7967" width="2.5546875" style="6" bestFit="1" customWidth="1"/>
    <col min="7968" max="7968" width="3" style="6" customWidth="1"/>
    <col min="7969" max="7969" width="3.88671875" style="6" bestFit="1" customWidth="1"/>
    <col min="7970" max="7970" width="1" style="6" customWidth="1"/>
    <col min="7971" max="7971" width="3" style="6" customWidth="1"/>
    <col min="7972" max="7972" width="1" style="6" customWidth="1"/>
    <col min="7973" max="8192" width="3" style="6"/>
    <col min="8193" max="8193" width="21.33203125" style="6" bestFit="1" customWidth="1"/>
    <col min="8194" max="8217" width="2.88671875" style="6" customWidth="1"/>
    <col min="8218" max="8218" width="1.44140625" style="6" customWidth="1"/>
    <col min="8219" max="8222" width="3" style="6" customWidth="1"/>
    <col min="8223" max="8223" width="2.5546875" style="6" bestFit="1" customWidth="1"/>
    <col min="8224" max="8224" width="3" style="6" customWidth="1"/>
    <col min="8225" max="8225" width="3.88671875" style="6" bestFit="1" customWidth="1"/>
    <col min="8226" max="8226" width="1" style="6" customWidth="1"/>
    <col min="8227" max="8227" width="3" style="6" customWidth="1"/>
    <col min="8228" max="8228" width="1" style="6" customWidth="1"/>
    <col min="8229" max="8448" width="3" style="6"/>
    <col min="8449" max="8449" width="21.33203125" style="6" bestFit="1" customWidth="1"/>
    <col min="8450" max="8473" width="2.88671875" style="6" customWidth="1"/>
    <col min="8474" max="8474" width="1.44140625" style="6" customWidth="1"/>
    <col min="8475" max="8478" width="3" style="6" customWidth="1"/>
    <col min="8479" max="8479" width="2.5546875" style="6" bestFit="1" customWidth="1"/>
    <col min="8480" max="8480" width="3" style="6" customWidth="1"/>
    <col min="8481" max="8481" width="3.88671875" style="6" bestFit="1" customWidth="1"/>
    <col min="8482" max="8482" width="1" style="6" customWidth="1"/>
    <col min="8483" max="8483" width="3" style="6" customWidth="1"/>
    <col min="8484" max="8484" width="1" style="6" customWidth="1"/>
    <col min="8485" max="8704" width="3" style="6"/>
    <col min="8705" max="8705" width="21.33203125" style="6" bestFit="1" customWidth="1"/>
    <col min="8706" max="8729" width="2.88671875" style="6" customWidth="1"/>
    <col min="8730" max="8730" width="1.44140625" style="6" customWidth="1"/>
    <col min="8731" max="8734" width="3" style="6" customWidth="1"/>
    <col min="8735" max="8735" width="2.5546875" style="6" bestFit="1" customWidth="1"/>
    <col min="8736" max="8736" width="3" style="6" customWidth="1"/>
    <col min="8737" max="8737" width="3.88671875" style="6" bestFit="1" customWidth="1"/>
    <col min="8738" max="8738" width="1" style="6" customWidth="1"/>
    <col min="8739" max="8739" width="3" style="6" customWidth="1"/>
    <col min="8740" max="8740" width="1" style="6" customWidth="1"/>
    <col min="8741" max="8960" width="3" style="6"/>
    <col min="8961" max="8961" width="21.33203125" style="6" bestFit="1" customWidth="1"/>
    <col min="8962" max="8985" width="2.88671875" style="6" customWidth="1"/>
    <col min="8986" max="8986" width="1.44140625" style="6" customWidth="1"/>
    <col min="8987" max="8990" width="3" style="6" customWidth="1"/>
    <col min="8991" max="8991" width="2.5546875" style="6" bestFit="1" customWidth="1"/>
    <col min="8992" max="8992" width="3" style="6" customWidth="1"/>
    <col min="8993" max="8993" width="3.88671875" style="6" bestFit="1" customWidth="1"/>
    <col min="8994" max="8994" width="1" style="6" customWidth="1"/>
    <col min="8995" max="8995" width="3" style="6" customWidth="1"/>
    <col min="8996" max="8996" width="1" style="6" customWidth="1"/>
    <col min="8997" max="9216" width="3" style="6"/>
    <col min="9217" max="9217" width="21.33203125" style="6" bestFit="1" customWidth="1"/>
    <col min="9218" max="9241" width="2.88671875" style="6" customWidth="1"/>
    <col min="9242" max="9242" width="1.44140625" style="6" customWidth="1"/>
    <col min="9243" max="9246" width="3" style="6" customWidth="1"/>
    <col min="9247" max="9247" width="2.5546875" style="6" bestFit="1" customWidth="1"/>
    <col min="9248" max="9248" width="3" style="6" customWidth="1"/>
    <col min="9249" max="9249" width="3.88671875" style="6" bestFit="1" customWidth="1"/>
    <col min="9250" max="9250" width="1" style="6" customWidth="1"/>
    <col min="9251" max="9251" width="3" style="6" customWidth="1"/>
    <col min="9252" max="9252" width="1" style="6" customWidth="1"/>
    <col min="9253" max="9472" width="3" style="6"/>
    <col min="9473" max="9473" width="21.33203125" style="6" bestFit="1" customWidth="1"/>
    <col min="9474" max="9497" width="2.88671875" style="6" customWidth="1"/>
    <col min="9498" max="9498" width="1.44140625" style="6" customWidth="1"/>
    <col min="9499" max="9502" width="3" style="6" customWidth="1"/>
    <col min="9503" max="9503" width="2.5546875" style="6" bestFit="1" customWidth="1"/>
    <col min="9504" max="9504" width="3" style="6" customWidth="1"/>
    <col min="9505" max="9505" width="3.88671875" style="6" bestFit="1" customWidth="1"/>
    <col min="9506" max="9506" width="1" style="6" customWidth="1"/>
    <col min="9507" max="9507" width="3" style="6" customWidth="1"/>
    <col min="9508" max="9508" width="1" style="6" customWidth="1"/>
    <col min="9509" max="9728" width="3" style="6"/>
    <col min="9729" max="9729" width="21.33203125" style="6" bestFit="1" customWidth="1"/>
    <col min="9730" max="9753" width="2.88671875" style="6" customWidth="1"/>
    <col min="9754" max="9754" width="1.44140625" style="6" customWidth="1"/>
    <col min="9755" max="9758" width="3" style="6" customWidth="1"/>
    <col min="9759" max="9759" width="2.5546875" style="6" bestFit="1" customWidth="1"/>
    <col min="9760" max="9760" width="3" style="6" customWidth="1"/>
    <col min="9761" max="9761" width="3.88671875" style="6" bestFit="1" customWidth="1"/>
    <col min="9762" max="9762" width="1" style="6" customWidth="1"/>
    <col min="9763" max="9763" width="3" style="6" customWidth="1"/>
    <col min="9764" max="9764" width="1" style="6" customWidth="1"/>
    <col min="9765" max="9984" width="3" style="6"/>
    <col min="9985" max="9985" width="21.33203125" style="6" bestFit="1" customWidth="1"/>
    <col min="9986" max="10009" width="2.88671875" style="6" customWidth="1"/>
    <col min="10010" max="10010" width="1.44140625" style="6" customWidth="1"/>
    <col min="10011" max="10014" width="3" style="6" customWidth="1"/>
    <col min="10015" max="10015" width="2.5546875" style="6" bestFit="1" customWidth="1"/>
    <col min="10016" max="10016" width="3" style="6" customWidth="1"/>
    <col min="10017" max="10017" width="3.88671875" style="6" bestFit="1" customWidth="1"/>
    <col min="10018" max="10018" width="1" style="6" customWidth="1"/>
    <col min="10019" max="10019" width="3" style="6" customWidth="1"/>
    <col min="10020" max="10020" width="1" style="6" customWidth="1"/>
    <col min="10021" max="10240" width="3" style="6"/>
    <col min="10241" max="10241" width="21.33203125" style="6" bestFit="1" customWidth="1"/>
    <col min="10242" max="10265" width="2.88671875" style="6" customWidth="1"/>
    <col min="10266" max="10266" width="1.44140625" style="6" customWidth="1"/>
    <col min="10267" max="10270" width="3" style="6" customWidth="1"/>
    <col min="10271" max="10271" width="2.5546875" style="6" bestFit="1" customWidth="1"/>
    <col min="10272" max="10272" width="3" style="6" customWidth="1"/>
    <col min="10273" max="10273" width="3.88671875" style="6" bestFit="1" customWidth="1"/>
    <col min="10274" max="10274" width="1" style="6" customWidth="1"/>
    <col min="10275" max="10275" width="3" style="6" customWidth="1"/>
    <col min="10276" max="10276" width="1" style="6" customWidth="1"/>
    <col min="10277" max="10496" width="3" style="6"/>
    <col min="10497" max="10497" width="21.33203125" style="6" bestFit="1" customWidth="1"/>
    <col min="10498" max="10521" width="2.88671875" style="6" customWidth="1"/>
    <col min="10522" max="10522" width="1.44140625" style="6" customWidth="1"/>
    <col min="10523" max="10526" width="3" style="6" customWidth="1"/>
    <col min="10527" max="10527" width="2.5546875" style="6" bestFit="1" customWidth="1"/>
    <col min="10528" max="10528" width="3" style="6" customWidth="1"/>
    <col min="10529" max="10529" width="3.88671875" style="6" bestFit="1" customWidth="1"/>
    <col min="10530" max="10530" width="1" style="6" customWidth="1"/>
    <col min="10531" max="10531" width="3" style="6" customWidth="1"/>
    <col min="10532" max="10532" width="1" style="6" customWidth="1"/>
    <col min="10533" max="10752" width="3" style="6"/>
    <col min="10753" max="10753" width="21.33203125" style="6" bestFit="1" customWidth="1"/>
    <col min="10754" max="10777" width="2.88671875" style="6" customWidth="1"/>
    <col min="10778" max="10778" width="1.44140625" style="6" customWidth="1"/>
    <col min="10779" max="10782" width="3" style="6" customWidth="1"/>
    <col min="10783" max="10783" width="2.5546875" style="6" bestFit="1" customWidth="1"/>
    <col min="10784" max="10784" width="3" style="6" customWidth="1"/>
    <col min="10785" max="10785" width="3.88671875" style="6" bestFit="1" customWidth="1"/>
    <col min="10786" max="10786" width="1" style="6" customWidth="1"/>
    <col min="10787" max="10787" width="3" style="6" customWidth="1"/>
    <col min="10788" max="10788" width="1" style="6" customWidth="1"/>
    <col min="10789" max="11008" width="3" style="6"/>
    <col min="11009" max="11009" width="21.33203125" style="6" bestFit="1" customWidth="1"/>
    <col min="11010" max="11033" width="2.88671875" style="6" customWidth="1"/>
    <col min="11034" max="11034" width="1.44140625" style="6" customWidth="1"/>
    <col min="11035" max="11038" width="3" style="6" customWidth="1"/>
    <col min="11039" max="11039" width="2.5546875" style="6" bestFit="1" customWidth="1"/>
    <col min="11040" max="11040" width="3" style="6" customWidth="1"/>
    <col min="11041" max="11041" width="3.88671875" style="6" bestFit="1" customWidth="1"/>
    <col min="11042" max="11042" width="1" style="6" customWidth="1"/>
    <col min="11043" max="11043" width="3" style="6" customWidth="1"/>
    <col min="11044" max="11044" width="1" style="6" customWidth="1"/>
    <col min="11045" max="11264" width="3" style="6"/>
    <col min="11265" max="11265" width="21.33203125" style="6" bestFit="1" customWidth="1"/>
    <col min="11266" max="11289" width="2.88671875" style="6" customWidth="1"/>
    <col min="11290" max="11290" width="1.44140625" style="6" customWidth="1"/>
    <col min="11291" max="11294" width="3" style="6" customWidth="1"/>
    <col min="11295" max="11295" width="2.5546875" style="6" bestFit="1" customWidth="1"/>
    <col min="11296" max="11296" width="3" style="6" customWidth="1"/>
    <col min="11297" max="11297" width="3.88671875" style="6" bestFit="1" customWidth="1"/>
    <col min="11298" max="11298" width="1" style="6" customWidth="1"/>
    <col min="11299" max="11299" width="3" style="6" customWidth="1"/>
    <col min="11300" max="11300" width="1" style="6" customWidth="1"/>
    <col min="11301" max="11520" width="3" style="6"/>
    <col min="11521" max="11521" width="21.33203125" style="6" bestFit="1" customWidth="1"/>
    <col min="11522" max="11545" width="2.88671875" style="6" customWidth="1"/>
    <col min="11546" max="11546" width="1.44140625" style="6" customWidth="1"/>
    <col min="11547" max="11550" width="3" style="6" customWidth="1"/>
    <col min="11551" max="11551" width="2.5546875" style="6" bestFit="1" customWidth="1"/>
    <col min="11552" max="11552" width="3" style="6" customWidth="1"/>
    <col min="11553" max="11553" width="3.88671875" style="6" bestFit="1" customWidth="1"/>
    <col min="11554" max="11554" width="1" style="6" customWidth="1"/>
    <col min="11555" max="11555" width="3" style="6" customWidth="1"/>
    <col min="11556" max="11556" width="1" style="6" customWidth="1"/>
    <col min="11557" max="11776" width="3" style="6"/>
    <col min="11777" max="11777" width="21.33203125" style="6" bestFit="1" customWidth="1"/>
    <col min="11778" max="11801" width="2.88671875" style="6" customWidth="1"/>
    <col min="11802" max="11802" width="1.44140625" style="6" customWidth="1"/>
    <col min="11803" max="11806" width="3" style="6" customWidth="1"/>
    <col min="11807" max="11807" width="2.5546875" style="6" bestFit="1" customWidth="1"/>
    <col min="11808" max="11808" width="3" style="6" customWidth="1"/>
    <col min="11809" max="11809" width="3.88671875" style="6" bestFit="1" customWidth="1"/>
    <col min="11810" max="11810" width="1" style="6" customWidth="1"/>
    <col min="11811" max="11811" width="3" style="6" customWidth="1"/>
    <col min="11812" max="11812" width="1" style="6" customWidth="1"/>
    <col min="11813" max="12032" width="3" style="6"/>
    <col min="12033" max="12033" width="21.33203125" style="6" bestFit="1" customWidth="1"/>
    <col min="12034" max="12057" width="2.88671875" style="6" customWidth="1"/>
    <col min="12058" max="12058" width="1.44140625" style="6" customWidth="1"/>
    <col min="12059" max="12062" width="3" style="6" customWidth="1"/>
    <col min="12063" max="12063" width="2.5546875" style="6" bestFit="1" customWidth="1"/>
    <col min="12064" max="12064" width="3" style="6" customWidth="1"/>
    <col min="12065" max="12065" width="3.88671875" style="6" bestFit="1" customWidth="1"/>
    <col min="12066" max="12066" width="1" style="6" customWidth="1"/>
    <col min="12067" max="12067" width="3" style="6" customWidth="1"/>
    <col min="12068" max="12068" width="1" style="6" customWidth="1"/>
    <col min="12069" max="12288" width="3" style="6"/>
    <col min="12289" max="12289" width="21.33203125" style="6" bestFit="1" customWidth="1"/>
    <col min="12290" max="12313" width="2.88671875" style="6" customWidth="1"/>
    <col min="12314" max="12314" width="1.44140625" style="6" customWidth="1"/>
    <col min="12315" max="12318" width="3" style="6" customWidth="1"/>
    <col min="12319" max="12319" width="2.5546875" style="6" bestFit="1" customWidth="1"/>
    <col min="12320" max="12320" width="3" style="6" customWidth="1"/>
    <col min="12321" max="12321" width="3.88671875" style="6" bestFit="1" customWidth="1"/>
    <col min="12322" max="12322" width="1" style="6" customWidth="1"/>
    <col min="12323" max="12323" width="3" style="6" customWidth="1"/>
    <col min="12324" max="12324" width="1" style="6" customWidth="1"/>
    <col min="12325" max="12544" width="3" style="6"/>
    <col min="12545" max="12545" width="21.33203125" style="6" bestFit="1" customWidth="1"/>
    <col min="12546" max="12569" width="2.88671875" style="6" customWidth="1"/>
    <col min="12570" max="12570" width="1.44140625" style="6" customWidth="1"/>
    <col min="12571" max="12574" width="3" style="6" customWidth="1"/>
    <col min="12575" max="12575" width="2.5546875" style="6" bestFit="1" customWidth="1"/>
    <col min="12576" max="12576" width="3" style="6" customWidth="1"/>
    <col min="12577" max="12577" width="3.88671875" style="6" bestFit="1" customWidth="1"/>
    <col min="12578" max="12578" width="1" style="6" customWidth="1"/>
    <col min="12579" max="12579" width="3" style="6" customWidth="1"/>
    <col min="12580" max="12580" width="1" style="6" customWidth="1"/>
    <col min="12581" max="12800" width="3" style="6"/>
    <col min="12801" max="12801" width="21.33203125" style="6" bestFit="1" customWidth="1"/>
    <col min="12802" max="12825" width="2.88671875" style="6" customWidth="1"/>
    <col min="12826" max="12826" width="1.44140625" style="6" customWidth="1"/>
    <col min="12827" max="12830" width="3" style="6" customWidth="1"/>
    <col min="12831" max="12831" width="2.5546875" style="6" bestFit="1" customWidth="1"/>
    <col min="12832" max="12832" width="3" style="6" customWidth="1"/>
    <col min="12833" max="12833" width="3.88671875" style="6" bestFit="1" customWidth="1"/>
    <col min="12834" max="12834" width="1" style="6" customWidth="1"/>
    <col min="12835" max="12835" width="3" style="6" customWidth="1"/>
    <col min="12836" max="12836" width="1" style="6" customWidth="1"/>
    <col min="12837" max="13056" width="3" style="6"/>
    <col min="13057" max="13057" width="21.33203125" style="6" bestFit="1" customWidth="1"/>
    <col min="13058" max="13081" width="2.88671875" style="6" customWidth="1"/>
    <col min="13082" max="13082" width="1.44140625" style="6" customWidth="1"/>
    <col min="13083" max="13086" width="3" style="6" customWidth="1"/>
    <col min="13087" max="13087" width="2.5546875" style="6" bestFit="1" customWidth="1"/>
    <col min="13088" max="13088" width="3" style="6" customWidth="1"/>
    <col min="13089" max="13089" width="3.88671875" style="6" bestFit="1" customWidth="1"/>
    <col min="13090" max="13090" width="1" style="6" customWidth="1"/>
    <col min="13091" max="13091" width="3" style="6" customWidth="1"/>
    <col min="13092" max="13092" width="1" style="6" customWidth="1"/>
    <col min="13093" max="13312" width="3" style="6"/>
    <col min="13313" max="13313" width="21.33203125" style="6" bestFit="1" customWidth="1"/>
    <col min="13314" max="13337" width="2.88671875" style="6" customWidth="1"/>
    <col min="13338" max="13338" width="1.44140625" style="6" customWidth="1"/>
    <col min="13339" max="13342" width="3" style="6" customWidth="1"/>
    <col min="13343" max="13343" width="2.5546875" style="6" bestFit="1" customWidth="1"/>
    <col min="13344" max="13344" width="3" style="6" customWidth="1"/>
    <col min="13345" max="13345" width="3.88671875" style="6" bestFit="1" customWidth="1"/>
    <col min="13346" max="13346" width="1" style="6" customWidth="1"/>
    <col min="13347" max="13347" width="3" style="6" customWidth="1"/>
    <col min="13348" max="13348" width="1" style="6" customWidth="1"/>
    <col min="13349" max="13568" width="3" style="6"/>
    <col min="13569" max="13569" width="21.33203125" style="6" bestFit="1" customWidth="1"/>
    <col min="13570" max="13593" width="2.88671875" style="6" customWidth="1"/>
    <col min="13594" max="13594" width="1.44140625" style="6" customWidth="1"/>
    <col min="13595" max="13598" width="3" style="6" customWidth="1"/>
    <col min="13599" max="13599" width="2.5546875" style="6" bestFit="1" customWidth="1"/>
    <col min="13600" max="13600" width="3" style="6" customWidth="1"/>
    <col min="13601" max="13601" width="3.88671875" style="6" bestFit="1" customWidth="1"/>
    <col min="13602" max="13602" width="1" style="6" customWidth="1"/>
    <col min="13603" max="13603" width="3" style="6" customWidth="1"/>
    <col min="13604" max="13604" width="1" style="6" customWidth="1"/>
    <col min="13605" max="13824" width="3" style="6"/>
    <col min="13825" max="13825" width="21.33203125" style="6" bestFit="1" customWidth="1"/>
    <col min="13826" max="13849" width="2.88671875" style="6" customWidth="1"/>
    <col min="13850" max="13850" width="1.44140625" style="6" customWidth="1"/>
    <col min="13851" max="13854" width="3" style="6" customWidth="1"/>
    <col min="13855" max="13855" width="2.5546875" style="6" bestFit="1" customWidth="1"/>
    <col min="13856" max="13856" width="3" style="6" customWidth="1"/>
    <col min="13857" max="13857" width="3.88671875" style="6" bestFit="1" customWidth="1"/>
    <col min="13858" max="13858" width="1" style="6" customWidth="1"/>
    <col min="13859" max="13859" width="3" style="6" customWidth="1"/>
    <col min="13860" max="13860" width="1" style="6" customWidth="1"/>
    <col min="13861" max="14080" width="3" style="6"/>
    <col min="14081" max="14081" width="21.33203125" style="6" bestFit="1" customWidth="1"/>
    <col min="14082" max="14105" width="2.88671875" style="6" customWidth="1"/>
    <col min="14106" max="14106" width="1.44140625" style="6" customWidth="1"/>
    <col min="14107" max="14110" width="3" style="6" customWidth="1"/>
    <col min="14111" max="14111" width="2.5546875" style="6" bestFit="1" customWidth="1"/>
    <col min="14112" max="14112" width="3" style="6" customWidth="1"/>
    <col min="14113" max="14113" width="3.88671875" style="6" bestFit="1" customWidth="1"/>
    <col min="14114" max="14114" width="1" style="6" customWidth="1"/>
    <col min="14115" max="14115" width="3" style="6" customWidth="1"/>
    <col min="14116" max="14116" width="1" style="6" customWidth="1"/>
    <col min="14117" max="14336" width="3" style="6"/>
    <col min="14337" max="14337" width="21.33203125" style="6" bestFit="1" customWidth="1"/>
    <col min="14338" max="14361" width="2.88671875" style="6" customWidth="1"/>
    <col min="14362" max="14362" width="1.44140625" style="6" customWidth="1"/>
    <col min="14363" max="14366" width="3" style="6" customWidth="1"/>
    <col min="14367" max="14367" width="2.5546875" style="6" bestFit="1" customWidth="1"/>
    <col min="14368" max="14368" width="3" style="6" customWidth="1"/>
    <col min="14369" max="14369" width="3.88671875" style="6" bestFit="1" customWidth="1"/>
    <col min="14370" max="14370" width="1" style="6" customWidth="1"/>
    <col min="14371" max="14371" width="3" style="6" customWidth="1"/>
    <col min="14372" max="14372" width="1" style="6" customWidth="1"/>
    <col min="14373" max="14592" width="3" style="6"/>
    <col min="14593" max="14593" width="21.33203125" style="6" bestFit="1" customWidth="1"/>
    <col min="14594" max="14617" width="2.88671875" style="6" customWidth="1"/>
    <col min="14618" max="14618" width="1.44140625" style="6" customWidth="1"/>
    <col min="14619" max="14622" width="3" style="6" customWidth="1"/>
    <col min="14623" max="14623" width="2.5546875" style="6" bestFit="1" customWidth="1"/>
    <col min="14624" max="14624" width="3" style="6" customWidth="1"/>
    <col min="14625" max="14625" width="3.88671875" style="6" bestFit="1" customWidth="1"/>
    <col min="14626" max="14626" width="1" style="6" customWidth="1"/>
    <col min="14627" max="14627" width="3" style="6" customWidth="1"/>
    <col min="14628" max="14628" width="1" style="6" customWidth="1"/>
    <col min="14629" max="14848" width="3" style="6"/>
    <col min="14849" max="14849" width="21.33203125" style="6" bestFit="1" customWidth="1"/>
    <col min="14850" max="14873" width="2.88671875" style="6" customWidth="1"/>
    <col min="14874" max="14874" width="1.44140625" style="6" customWidth="1"/>
    <col min="14875" max="14878" width="3" style="6" customWidth="1"/>
    <col min="14879" max="14879" width="2.5546875" style="6" bestFit="1" customWidth="1"/>
    <col min="14880" max="14880" width="3" style="6" customWidth="1"/>
    <col min="14881" max="14881" width="3.88671875" style="6" bestFit="1" customWidth="1"/>
    <col min="14882" max="14882" width="1" style="6" customWidth="1"/>
    <col min="14883" max="14883" width="3" style="6" customWidth="1"/>
    <col min="14884" max="14884" width="1" style="6" customWidth="1"/>
    <col min="14885" max="15104" width="3" style="6"/>
    <col min="15105" max="15105" width="21.33203125" style="6" bestFit="1" customWidth="1"/>
    <col min="15106" max="15129" width="2.88671875" style="6" customWidth="1"/>
    <col min="15130" max="15130" width="1.44140625" style="6" customWidth="1"/>
    <col min="15131" max="15134" width="3" style="6" customWidth="1"/>
    <col min="15135" max="15135" width="2.5546875" style="6" bestFit="1" customWidth="1"/>
    <col min="15136" max="15136" width="3" style="6" customWidth="1"/>
    <col min="15137" max="15137" width="3.88671875" style="6" bestFit="1" customWidth="1"/>
    <col min="15138" max="15138" width="1" style="6" customWidth="1"/>
    <col min="15139" max="15139" width="3" style="6" customWidth="1"/>
    <col min="15140" max="15140" width="1" style="6" customWidth="1"/>
    <col min="15141" max="15360" width="3" style="6"/>
    <col min="15361" max="15361" width="21.33203125" style="6" bestFit="1" customWidth="1"/>
    <col min="15362" max="15385" width="2.88671875" style="6" customWidth="1"/>
    <col min="15386" max="15386" width="1.44140625" style="6" customWidth="1"/>
    <col min="15387" max="15390" width="3" style="6" customWidth="1"/>
    <col min="15391" max="15391" width="2.5546875" style="6" bestFit="1" customWidth="1"/>
    <col min="15392" max="15392" width="3" style="6" customWidth="1"/>
    <col min="15393" max="15393" width="3.88671875" style="6" bestFit="1" customWidth="1"/>
    <col min="15394" max="15394" width="1" style="6" customWidth="1"/>
    <col min="15395" max="15395" width="3" style="6" customWidth="1"/>
    <col min="15396" max="15396" width="1" style="6" customWidth="1"/>
    <col min="15397" max="15616" width="3" style="6"/>
    <col min="15617" max="15617" width="21.33203125" style="6" bestFit="1" customWidth="1"/>
    <col min="15618" max="15641" width="2.88671875" style="6" customWidth="1"/>
    <col min="15642" max="15642" width="1.44140625" style="6" customWidth="1"/>
    <col min="15643" max="15646" width="3" style="6" customWidth="1"/>
    <col min="15647" max="15647" width="2.5546875" style="6" bestFit="1" customWidth="1"/>
    <col min="15648" max="15648" width="3" style="6" customWidth="1"/>
    <col min="15649" max="15649" width="3.88671875" style="6" bestFit="1" customWidth="1"/>
    <col min="15650" max="15650" width="1" style="6" customWidth="1"/>
    <col min="15651" max="15651" width="3" style="6" customWidth="1"/>
    <col min="15652" max="15652" width="1" style="6" customWidth="1"/>
    <col min="15653" max="15872" width="3" style="6"/>
    <col min="15873" max="15873" width="21.33203125" style="6" bestFit="1" customWidth="1"/>
    <col min="15874" max="15897" width="2.88671875" style="6" customWidth="1"/>
    <col min="15898" max="15898" width="1.44140625" style="6" customWidth="1"/>
    <col min="15899" max="15902" width="3" style="6" customWidth="1"/>
    <col min="15903" max="15903" width="2.5546875" style="6" bestFit="1" customWidth="1"/>
    <col min="15904" max="15904" width="3" style="6" customWidth="1"/>
    <col min="15905" max="15905" width="3.88671875" style="6" bestFit="1" customWidth="1"/>
    <col min="15906" max="15906" width="1" style="6" customWidth="1"/>
    <col min="15907" max="15907" width="3" style="6" customWidth="1"/>
    <col min="15908" max="15908" width="1" style="6" customWidth="1"/>
    <col min="15909" max="16128" width="3" style="6"/>
    <col min="16129" max="16129" width="21.33203125" style="6" bestFit="1" customWidth="1"/>
    <col min="16130" max="16153" width="2.88671875" style="6" customWidth="1"/>
    <col min="16154" max="16154" width="1.44140625" style="6" customWidth="1"/>
    <col min="16155" max="16158" width="3" style="6" customWidth="1"/>
    <col min="16159" max="16159" width="2.5546875" style="6" bestFit="1" customWidth="1"/>
    <col min="16160" max="16160" width="3" style="6" customWidth="1"/>
    <col min="16161" max="16161" width="3.88671875" style="6" bestFit="1" customWidth="1"/>
    <col min="16162" max="16162" width="1" style="6" customWidth="1"/>
    <col min="16163" max="16163" width="3" style="6" customWidth="1"/>
    <col min="16164" max="16164" width="1" style="6" customWidth="1"/>
    <col min="16165" max="16384" width="3" style="6"/>
  </cols>
  <sheetData>
    <row r="1" spans="1:37" ht="16.2" thickBot="1" x14ac:dyDescent="0.35">
      <c r="A1" s="5" t="s">
        <v>34</v>
      </c>
      <c r="AA1" s="7" t="s">
        <v>47</v>
      </c>
      <c r="AB1" s="8"/>
      <c r="AC1" s="8"/>
      <c r="AD1" s="8"/>
      <c r="AE1" s="8"/>
      <c r="AF1" s="8"/>
      <c r="AG1" s="8"/>
      <c r="AI1" s="9"/>
      <c r="AJ1" s="10"/>
    </row>
    <row r="2" spans="1:37" ht="33.75" customHeight="1" thickTop="1" thickBot="1" x14ac:dyDescent="0.35">
      <c r="A2" s="97" t="s">
        <v>178</v>
      </c>
      <c r="B2" s="11" t="str">
        <f>(A3)</f>
        <v>Magyar</v>
      </c>
      <c r="C2" s="12"/>
      <c r="D2" s="11"/>
      <c r="E2" s="11"/>
      <c r="F2" s="13" t="str">
        <f>(A4)</f>
        <v>Deme</v>
      </c>
      <c r="G2" s="11"/>
      <c r="H2" s="11"/>
      <c r="I2" s="11"/>
      <c r="J2" s="13" t="str">
        <f>(A5)</f>
        <v>Nagy D.</v>
      </c>
      <c r="K2" s="11"/>
      <c r="L2" s="11"/>
      <c r="M2" s="11"/>
      <c r="N2" s="13" t="str">
        <f>(A6)</f>
        <v>Olcsvári</v>
      </c>
      <c r="O2" s="11"/>
      <c r="P2" s="11"/>
      <c r="Q2" s="11"/>
      <c r="R2" s="13" t="str">
        <f>(A7)</f>
        <v>Nagy A.</v>
      </c>
      <c r="S2" s="11"/>
      <c r="T2" s="11"/>
      <c r="U2" s="11"/>
      <c r="V2" s="13" t="str">
        <f>(A8)</f>
        <v>kimaradó</v>
      </c>
      <c r="W2" s="11"/>
      <c r="X2" s="11"/>
      <c r="Y2" s="11"/>
      <c r="Z2" s="14"/>
      <c r="AA2" s="15" t="s">
        <v>23</v>
      </c>
      <c r="AB2" s="16" t="s">
        <v>24</v>
      </c>
      <c r="AC2" s="16" t="s">
        <v>25</v>
      </c>
      <c r="AD2" s="16" t="s">
        <v>26</v>
      </c>
      <c r="AE2" s="113" t="s">
        <v>27</v>
      </c>
      <c r="AF2" s="113" t="s">
        <v>28</v>
      </c>
      <c r="AG2" s="17" t="s">
        <v>29</v>
      </c>
      <c r="AI2" s="18" t="s">
        <v>30</v>
      </c>
      <c r="AJ2" s="19"/>
      <c r="AK2" s="20" t="s">
        <v>31</v>
      </c>
    </row>
    <row r="3" spans="1:37" ht="22.5" customHeight="1" thickTop="1" x14ac:dyDescent="0.3">
      <c r="A3" s="98" t="s">
        <v>180</v>
      </c>
      <c r="B3" s="21"/>
      <c r="C3" s="22"/>
      <c r="D3" s="22"/>
      <c r="E3" s="22"/>
      <c r="F3" s="23">
        <v>5</v>
      </c>
      <c r="G3" s="24">
        <f>(N26)</f>
        <v>0</v>
      </c>
      <c r="H3" s="24">
        <f>(P26)</f>
        <v>0</v>
      </c>
      <c r="I3" s="25" t="str">
        <f>IF(G3=".","-",IF(G3&gt;H3,"g",IF(G3=H3,"d","v")))</f>
        <v>d</v>
      </c>
      <c r="J3" s="23">
        <v>4</v>
      </c>
      <c r="K3" s="24">
        <f>(N24)</f>
        <v>1</v>
      </c>
      <c r="L3" s="24">
        <f>(P24)</f>
        <v>3</v>
      </c>
      <c r="M3" s="25" t="str">
        <f>IF(K3=".","-",IF(K3&gt;L3,"g",IF(K3=L3,"d","v")))</f>
        <v>v</v>
      </c>
      <c r="N3" s="23">
        <v>3</v>
      </c>
      <c r="O3" s="24">
        <f>(N19)</f>
        <v>2</v>
      </c>
      <c r="P3" s="24">
        <f>(P19)</f>
        <v>1</v>
      </c>
      <c r="Q3" s="25" t="str">
        <f>IF(O3=".","-",IF(O3&gt;P3,"g",IF(O3=P3,"d","v")))</f>
        <v>g</v>
      </c>
      <c r="R3" s="23">
        <v>2</v>
      </c>
      <c r="S3" s="24">
        <f>(N16)</f>
        <v>0</v>
      </c>
      <c r="T3" s="24">
        <f>(P16)</f>
        <v>1</v>
      </c>
      <c r="U3" s="25" t="str">
        <f>IF(S3=".","-",IF(S3&gt;T3,"g",IF(S3=T3,"d","v")))</f>
        <v>v</v>
      </c>
      <c r="V3" s="23">
        <v>1</v>
      </c>
      <c r="W3" s="24" t="str">
        <f>(N10)</f>
        <v>.</v>
      </c>
      <c r="X3" s="24" t="str">
        <f>(P10)</f>
        <v>.</v>
      </c>
      <c r="Y3" s="25" t="str">
        <f>IF(W3=".","-",IF(W3&gt;X3,"g",IF(W3=X3,"d","v")))</f>
        <v>-</v>
      </c>
      <c r="Z3" s="26"/>
      <c r="AA3" s="27">
        <f t="shared" ref="AA3:AA8" si="0">SUM(AB3:AD3)</f>
        <v>4</v>
      </c>
      <c r="AB3" s="28">
        <f t="shared" ref="AB3:AB8" si="1">COUNTIF(B3:Y3,"g")</f>
        <v>1</v>
      </c>
      <c r="AC3" s="28">
        <f t="shared" ref="AC3:AC8" si="2">COUNTIF(B3:Y3,"d")</f>
        <v>1</v>
      </c>
      <c r="AD3" s="28">
        <f t="shared" ref="AD3:AD8" si="3">COUNTIF(B3:Y3,"v")</f>
        <v>2</v>
      </c>
      <c r="AE3" s="29">
        <f>SUM(IF(G3&lt;&gt;".",G3)+IF(K3&lt;&gt;".",K3)+IF(O3&lt;&gt;".",O3)+IF(S3&lt;&gt;".",S3)+IF(W3&lt;&gt;".",W3))</f>
        <v>3</v>
      </c>
      <c r="AF3" s="29">
        <f>SUM(IF(H3&lt;&gt;".",H3)+IF(L3&lt;&gt;".",L3)+IF(P3&lt;&gt;".",P3)+IF(T3&lt;&gt;".",T3)+IF(X3&lt;&gt;".",X3))</f>
        <v>5</v>
      </c>
      <c r="AG3" s="30">
        <f t="shared" ref="AG3:AG8" si="4">SUM(AB3*3+AC3*1)</f>
        <v>4</v>
      </c>
      <c r="AI3" s="31">
        <f t="shared" ref="AI3:AI8" si="5">RANK(AG3,$AG$3:$AG$8,0)</f>
        <v>3</v>
      </c>
      <c r="AJ3" s="32"/>
      <c r="AK3" s="33">
        <f t="shared" ref="AK3:AK8" si="6">SUM(AE3-AF3)</f>
        <v>-2</v>
      </c>
    </row>
    <row r="4" spans="1:37" ht="22.5" customHeight="1" x14ac:dyDescent="0.3">
      <c r="A4" s="99" t="s">
        <v>126</v>
      </c>
      <c r="B4" s="34">
        <v>5</v>
      </c>
      <c r="C4" s="35">
        <f>(P26)</f>
        <v>0</v>
      </c>
      <c r="D4" s="35">
        <f>(N26)</f>
        <v>0</v>
      </c>
      <c r="E4" s="36" t="str">
        <f>IF(C4=".","-",IF(C4&gt;D4,"g",IF(C4=D4,"d","v")))</f>
        <v>d</v>
      </c>
      <c r="F4" s="37"/>
      <c r="G4" s="38"/>
      <c r="H4" s="38"/>
      <c r="I4" s="38"/>
      <c r="J4" s="34">
        <v>3</v>
      </c>
      <c r="K4" s="35">
        <f>(N18)</f>
        <v>2</v>
      </c>
      <c r="L4" s="35">
        <f>(P18)</f>
        <v>1</v>
      </c>
      <c r="M4" s="36" t="str">
        <f>IF(K4=".","-",IF(K4&gt;L4,"g",IF(K4=L4,"d","v")))</f>
        <v>g</v>
      </c>
      <c r="N4" s="34">
        <v>2</v>
      </c>
      <c r="O4" s="35">
        <f>(N15)</f>
        <v>0</v>
      </c>
      <c r="P4" s="35">
        <f>(P15)</f>
        <v>0</v>
      </c>
      <c r="Q4" s="36" t="str">
        <f>IF(O4=".","-",IF(O4&gt;P4,"g",IF(O4=P4,"d","v")))</f>
        <v>d</v>
      </c>
      <c r="R4" s="34">
        <v>1</v>
      </c>
      <c r="S4" s="35">
        <f>(N12)</f>
        <v>1</v>
      </c>
      <c r="T4" s="35">
        <f>(P12)</f>
        <v>0</v>
      </c>
      <c r="U4" s="36" t="str">
        <f>IF(S4=".","-",IF(S4&gt;T4,"g",IF(S4=T4,"d","v")))</f>
        <v>g</v>
      </c>
      <c r="V4" s="34">
        <v>4</v>
      </c>
      <c r="W4" s="35" t="str">
        <f>(N23)</f>
        <v>.</v>
      </c>
      <c r="X4" s="35" t="str">
        <f>(P23)</f>
        <v>.</v>
      </c>
      <c r="Y4" s="36" t="str">
        <f>IF(W4=".","-",IF(W4&gt;X4,"g",IF(W4=X4,"d","v")))</f>
        <v>-</v>
      </c>
      <c r="Z4" s="39"/>
      <c r="AA4" s="100">
        <f t="shared" si="0"/>
        <v>4</v>
      </c>
      <c r="AB4" s="101">
        <f t="shared" si="1"/>
        <v>2</v>
      </c>
      <c r="AC4" s="101">
        <f t="shared" si="2"/>
        <v>2</v>
      </c>
      <c r="AD4" s="101">
        <f t="shared" si="3"/>
        <v>0</v>
      </c>
      <c r="AE4" s="114">
        <f>SUM(IF(C4&lt;&gt;".",C4)+IF(K4&lt;&gt;".",K4)+IF(O4&lt;&gt;".",O4)+IF(S4&lt;&gt;".",S4)+IF(W4&lt;&gt;".",W4))</f>
        <v>3</v>
      </c>
      <c r="AF4" s="114">
        <f>SUM(IF(D4&lt;&gt;".",D4)+IF(L4&lt;&gt;".",L4)+IF(P4&lt;&gt;".",P4)+IF(T4&lt;&gt;".",T4)+IF(X4&lt;&gt;".",X4))</f>
        <v>1</v>
      </c>
      <c r="AG4" s="40">
        <f t="shared" si="4"/>
        <v>8</v>
      </c>
      <c r="AI4" s="31">
        <f t="shared" si="5"/>
        <v>2</v>
      </c>
      <c r="AJ4" s="32"/>
      <c r="AK4" s="33">
        <f t="shared" si="6"/>
        <v>2</v>
      </c>
    </row>
    <row r="5" spans="1:37" ht="22.5" customHeight="1" x14ac:dyDescent="0.3">
      <c r="A5" s="99" t="s">
        <v>133</v>
      </c>
      <c r="B5" s="34">
        <v>4</v>
      </c>
      <c r="C5" s="35">
        <f>(P24)</f>
        <v>3</v>
      </c>
      <c r="D5" s="35">
        <f>(N24)</f>
        <v>1</v>
      </c>
      <c r="E5" s="36" t="str">
        <f>IF(C5=".","-",IF(C5&gt;D5,"g",IF(C5=D5,"d","v")))</f>
        <v>g</v>
      </c>
      <c r="F5" s="34">
        <v>3</v>
      </c>
      <c r="G5" s="35">
        <f>(P18)</f>
        <v>1</v>
      </c>
      <c r="H5" s="35">
        <f>(N18)</f>
        <v>2</v>
      </c>
      <c r="I5" s="36" t="str">
        <f>IF(G5=".","-",IF(G5&gt;H5,"g",IF(G5=H5,"d","v")))</f>
        <v>v</v>
      </c>
      <c r="J5" s="115"/>
      <c r="K5" s="38"/>
      <c r="L5" s="38"/>
      <c r="M5" s="38"/>
      <c r="N5" s="34">
        <v>1</v>
      </c>
      <c r="O5" s="35">
        <f>(N11)</f>
        <v>0</v>
      </c>
      <c r="P5" s="35">
        <f>(P11)</f>
        <v>1</v>
      </c>
      <c r="Q5" s="36" t="str">
        <f>IF(O5=".","-",IF(O5&gt;P5,"g",IF(O5=P5,"d","v")))</f>
        <v>v</v>
      </c>
      <c r="R5" s="34">
        <v>5</v>
      </c>
      <c r="S5" s="35">
        <f>(N27)</f>
        <v>0</v>
      </c>
      <c r="T5" s="35">
        <f>(P27)</f>
        <v>3</v>
      </c>
      <c r="U5" s="36" t="str">
        <f>IF(S5=".","-",IF(S5&gt;T5,"g",IF(S5=T5,"d","v")))</f>
        <v>v</v>
      </c>
      <c r="V5" s="34">
        <v>2</v>
      </c>
      <c r="W5" s="35" t="str">
        <f>(N14)</f>
        <v>.</v>
      </c>
      <c r="X5" s="35" t="str">
        <f>(P14)</f>
        <v>.</v>
      </c>
      <c r="Y5" s="36" t="str">
        <f>IF(W5=".","-",IF(W5&gt;X5,"g",IF(W5=X5,"d","v")))</f>
        <v>-</v>
      </c>
      <c r="Z5" s="39"/>
      <c r="AA5" s="100">
        <f t="shared" si="0"/>
        <v>4</v>
      </c>
      <c r="AB5" s="101">
        <f t="shared" si="1"/>
        <v>1</v>
      </c>
      <c r="AC5" s="101">
        <f t="shared" si="2"/>
        <v>0</v>
      </c>
      <c r="AD5" s="101">
        <f t="shared" si="3"/>
        <v>3</v>
      </c>
      <c r="AE5" s="114">
        <f>SUM(IF(C5&lt;&gt;".",C5)+IF(G5&lt;&gt;".",G5)+IF(O5&lt;&gt;".",O5)+IF(S5&lt;&gt;".",S5)+IF(W5&lt;&gt;".",W5))</f>
        <v>4</v>
      </c>
      <c r="AF5" s="114">
        <f>SUM(IF(H5&lt;&gt;".",H5)+IF(D5&lt;&gt;".",D5)+IF(P5&lt;&gt;".",P5)+IF(T5&lt;&gt;".",T5)+IF(X5&lt;&gt;".",X5))</f>
        <v>7</v>
      </c>
      <c r="AG5" s="40">
        <f t="shared" si="4"/>
        <v>3</v>
      </c>
      <c r="AI5" s="31">
        <f t="shared" si="5"/>
        <v>5</v>
      </c>
      <c r="AJ5" s="32"/>
      <c r="AK5" s="33">
        <f t="shared" si="6"/>
        <v>-3</v>
      </c>
    </row>
    <row r="6" spans="1:37" ht="22.5" customHeight="1" x14ac:dyDescent="0.3">
      <c r="A6" s="99" t="s">
        <v>137</v>
      </c>
      <c r="B6" s="34">
        <v>3</v>
      </c>
      <c r="C6" s="35">
        <f>(P19)</f>
        <v>1</v>
      </c>
      <c r="D6" s="35">
        <f>(N19)</f>
        <v>2</v>
      </c>
      <c r="E6" s="36" t="str">
        <f>IF(C6=".","-",IF(C6&gt;D6,"g",IF(C6=D6,"d","v")))</f>
        <v>v</v>
      </c>
      <c r="F6" s="34">
        <v>2</v>
      </c>
      <c r="G6" s="35">
        <f>(P15)</f>
        <v>0</v>
      </c>
      <c r="H6" s="35">
        <f>(N15)</f>
        <v>0</v>
      </c>
      <c r="I6" s="36" t="str">
        <f>IF(G6=".","-",IF(G6&gt;H6,"g",IF(G6=H6,"d","v")))</f>
        <v>d</v>
      </c>
      <c r="J6" s="34">
        <v>1</v>
      </c>
      <c r="K6" s="35">
        <f>(P11)</f>
        <v>1</v>
      </c>
      <c r="L6" s="35">
        <f>(N11)</f>
        <v>0</v>
      </c>
      <c r="M6" s="36" t="str">
        <f>IF(K6=".","-",IF(K6&gt;L6,"g",IF(K6=L6,"d","v")))</f>
        <v>g</v>
      </c>
      <c r="N6" s="37"/>
      <c r="O6" s="38"/>
      <c r="P6" s="38"/>
      <c r="Q6" s="38"/>
      <c r="R6" s="34">
        <v>4</v>
      </c>
      <c r="S6" s="35">
        <f>(N22)</f>
        <v>0</v>
      </c>
      <c r="T6" s="35">
        <f>(P22)</f>
        <v>1</v>
      </c>
      <c r="U6" s="36" t="str">
        <f>IF(S6=".","-",IF(S6&gt;T6,"g",IF(S6=T6,"d","v")))</f>
        <v>v</v>
      </c>
      <c r="V6" s="34">
        <v>5</v>
      </c>
      <c r="W6" s="35" t="str">
        <f>(N28)</f>
        <v>.</v>
      </c>
      <c r="X6" s="35" t="str">
        <f>(P28)</f>
        <v>.</v>
      </c>
      <c r="Y6" s="36" t="str">
        <f>IF(W6=".","-",IF(W6&gt;X6,"g",IF(W6=X6,"d","v")))</f>
        <v>-</v>
      </c>
      <c r="Z6" s="39"/>
      <c r="AA6" s="100">
        <f t="shared" si="0"/>
        <v>4</v>
      </c>
      <c r="AB6" s="101">
        <f t="shared" si="1"/>
        <v>1</v>
      </c>
      <c r="AC6" s="101">
        <f t="shared" si="2"/>
        <v>1</v>
      </c>
      <c r="AD6" s="101">
        <f t="shared" si="3"/>
        <v>2</v>
      </c>
      <c r="AE6" s="114">
        <f>SUM(IF(G6&lt;&gt;".",G6)+IF(K6&lt;&gt;".",K6)+IF(C6&lt;&gt;".",C6)+IF(S6&lt;&gt;".",S6)+IF(W6&lt;&gt;".",W6))</f>
        <v>2</v>
      </c>
      <c r="AF6" s="114">
        <f>SUM(IF(H6&lt;&gt;".",H6)+IF(L6&lt;&gt;".",L6)+IF(D6&lt;&gt;".",D6)+IF(T6&lt;&gt;".",T6)+IF(X6&lt;&gt;".",X6))</f>
        <v>3</v>
      </c>
      <c r="AG6" s="40">
        <f t="shared" si="4"/>
        <v>4</v>
      </c>
      <c r="AI6" s="31">
        <f t="shared" si="5"/>
        <v>3</v>
      </c>
      <c r="AJ6" s="32"/>
      <c r="AK6" s="33">
        <f t="shared" si="6"/>
        <v>-1</v>
      </c>
    </row>
    <row r="7" spans="1:37" ht="22.5" customHeight="1" x14ac:dyDescent="0.3">
      <c r="A7" s="99" t="s">
        <v>143</v>
      </c>
      <c r="B7" s="34">
        <v>2</v>
      </c>
      <c r="C7" s="35">
        <f>(P16)</f>
        <v>1</v>
      </c>
      <c r="D7" s="35">
        <f>(N16)</f>
        <v>0</v>
      </c>
      <c r="E7" s="36" t="str">
        <f>IF(C7=".","-",IF(C7&gt;D7,"g",IF(C7=D7,"d","v")))</f>
        <v>g</v>
      </c>
      <c r="F7" s="34">
        <v>1</v>
      </c>
      <c r="G7" s="35">
        <f>(P12)</f>
        <v>0</v>
      </c>
      <c r="H7" s="35">
        <f>(N12)</f>
        <v>1</v>
      </c>
      <c r="I7" s="36" t="str">
        <f>IF(G7=".","-",IF(G7&gt;H7,"g",IF(G7=H7,"d","v")))</f>
        <v>v</v>
      </c>
      <c r="J7" s="34">
        <v>5</v>
      </c>
      <c r="K7" s="35">
        <f>(P27)</f>
        <v>3</v>
      </c>
      <c r="L7" s="35">
        <f>(N27)</f>
        <v>0</v>
      </c>
      <c r="M7" s="36" t="str">
        <f>IF(K7=".","-",IF(K7&gt;L7,"g",IF(K7=L7,"d","v")))</f>
        <v>g</v>
      </c>
      <c r="N7" s="116">
        <v>4</v>
      </c>
      <c r="O7" s="35">
        <f>(P22)</f>
        <v>1</v>
      </c>
      <c r="P7" s="35">
        <f>(N22)</f>
        <v>0</v>
      </c>
      <c r="Q7" s="36" t="str">
        <f>IF(O7=".","-",IF(O7&gt;P7,"g",IF(O7=P7,"d","v")))</f>
        <v>g</v>
      </c>
      <c r="R7" s="37"/>
      <c r="S7" s="38"/>
      <c r="T7" s="38"/>
      <c r="U7" s="38"/>
      <c r="V7" s="34">
        <v>3</v>
      </c>
      <c r="W7" s="35" t="str">
        <f>(N20)</f>
        <v>.</v>
      </c>
      <c r="X7" s="35" t="str">
        <f>(P20)</f>
        <v>.</v>
      </c>
      <c r="Y7" s="36" t="str">
        <f>IF(W7=".","-",IF(W7&gt;X7,"g",IF(W7=X7,"d","v")))</f>
        <v>-</v>
      </c>
      <c r="Z7" s="39"/>
      <c r="AA7" s="100">
        <f t="shared" si="0"/>
        <v>4</v>
      </c>
      <c r="AB7" s="101">
        <f t="shared" si="1"/>
        <v>3</v>
      </c>
      <c r="AC7" s="101">
        <f t="shared" si="2"/>
        <v>0</v>
      </c>
      <c r="AD7" s="101">
        <f t="shared" si="3"/>
        <v>1</v>
      </c>
      <c r="AE7" s="114">
        <f>SUM(IF(G7&lt;&gt;".",G7)+IF(K7&lt;&gt;".",K7)+IF(O7&lt;&gt;".",O7)+IF(C7&lt;&gt;".",C7)+IF(W7&lt;&gt;".",W7))</f>
        <v>5</v>
      </c>
      <c r="AF7" s="114">
        <f>SUM(IF(H7&lt;&gt;".",H7)+IF(L7&lt;&gt;".",L7)+IF(P7&lt;&gt;".",P7)+IF(D7&lt;&gt;".",D7)+IF(X7&lt;&gt;".",X7))</f>
        <v>1</v>
      </c>
      <c r="AG7" s="40">
        <f t="shared" si="4"/>
        <v>9</v>
      </c>
      <c r="AH7" s="102"/>
      <c r="AI7" s="31">
        <f t="shared" si="5"/>
        <v>1</v>
      </c>
      <c r="AJ7" s="32"/>
      <c r="AK7" s="33">
        <f t="shared" si="6"/>
        <v>4</v>
      </c>
    </row>
    <row r="8" spans="1:37" ht="22.5" customHeight="1" thickBot="1" x14ac:dyDescent="0.35">
      <c r="A8" s="103" t="s">
        <v>172</v>
      </c>
      <c r="B8" s="104">
        <v>1</v>
      </c>
      <c r="C8" s="105" t="str">
        <f>(P10)</f>
        <v>.</v>
      </c>
      <c r="D8" s="105" t="str">
        <f>(N10)</f>
        <v>.</v>
      </c>
      <c r="E8" s="106" t="str">
        <f>IF(C8=".","-",IF(C8&gt;D8,"g",IF(C8=D8,"d","v")))</f>
        <v>-</v>
      </c>
      <c r="F8" s="104">
        <v>4</v>
      </c>
      <c r="G8" s="105" t="str">
        <f>(P23)</f>
        <v>.</v>
      </c>
      <c r="H8" s="105" t="str">
        <f>(N23)</f>
        <v>.</v>
      </c>
      <c r="I8" s="106" t="str">
        <f>IF(G8=".","-",IF(G8&gt;H8,"g",IF(G8=H8,"d","v")))</f>
        <v>-</v>
      </c>
      <c r="J8" s="104">
        <v>2</v>
      </c>
      <c r="K8" s="105" t="str">
        <f>(P14)</f>
        <v>.</v>
      </c>
      <c r="L8" s="105" t="str">
        <f>(N14)</f>
        <v>.</v>
      </c>
      <c r="M8" s="106" t="str">
        <f>IF(K8=".","-",IF(K8&gt;L8,"g",IF(K8=L8,"d","v")))</f>
        <v>-</v>
      </c>
      <c r="N8" s="117">
        <v>5</v>
      </c>
      <c r="O8" s="105" t="str">
        <f>(X6)</f>
        <v>.</v>
      </c>
      <c r="P8" s="105" t="str">
        <f>(W6)</f>
        <v>.</v>
      </c>
      <c r="Q8" s="106" t="str">
        <f>IF(O8=".","-",IF(O8&gt;P8,"g",IF(O8=P8,"d","v")))</f>
        <v>-</v>
      </c>
      <c r="R8" s="104">
        <v>3</v>
      </c>
      <c r="S8" s="105" t="str">
        <f>(P20)</f>
        <v>.</v>
      </c>
      <c r="T8" s="105" t="str">
        <f>(N20)</f>
        <v>.</v>
      </c>
      <c r="U8" s="106" t="str">
        <f>IF(S8=".","-",IF(S8&gt;T8,"g",IF(S8=T8,"d","v")))</f>
        <v>-</v>
      </c>
      <c r="V8" s="107"/>
      <c r="W8" s="108"/>
      <c r="X8" s="108"/>
      <c r="Y8" s="108"/>
      <c r="Z8" s="14"/>
      <c r="AA8" s="109">
        <f t="shared" si="0"/>
        <v>0</v>
      </c>
      <c r="AB8" s="110">
        <f t="shared" si="1"/>
        <v>0</v>
      </c>
      <c r="AC8" s="110">
        <f t="shared" si="2"/>
        <v>0</v>
      </c>
      <c r="AD8" s="110">
        <f t="shared" si="3"/>
        <v>0</v>
      </c>
      <c r="AE8" s="111">
        <f>SUM(IF(G8&lt;&gt;".",G8)+IF(K8&lt;&gt;".",K8)+IF(O8&lt;&gt;".",O8)+IF(S8&lt;&gt;".",S8)+IF(C8&lt;&gt;".",C8))</f>
        <v>0</v>
      </c>
      <c r="AF8" s="111">
        <f>SUM(IF(H8&lt;&gt;".",H8)+IF(L8&lt;&gt;".",L8)+IF(P8&lt;&gt;".",P8)+IF(T8&lt;&gt;".",T8)+IF(D8&lt;&gt;".",D8))</f>
        <v>0</v>
      </c>
      <c r="AG8" s="112">
        <f t="shared" si="4"/>
        <v>0</v>
      </c>
      <c r="AI8" s="41">
        <f t="shared" si="5"/>
        <v>6</v>
      </c>
      <c r="AJ8" s="32"/>
      <c r="AK8" s="33">
        <f t="shared" si="6"/>
        <v>0</v>
      </c>
    </row>
    <row r="9" spans="1:37" ht="3.75" customHeight="1" thickTop="1" x14ac:dyDescent="0.25">
      <c r="B9" s="42"/>
      <c r="C9" s="43"/>
      <c r="D9" s="43"/>
      <c r="E9" s="44"/>
      <c r="F9" s="42"/>
      <c r="G9" s="43"/>
      <c r="H9" s="43"/>
      <c r="I9" s="44"/>
      <c r="J9" s="42"/>
      <c r="K9" s="43"/>
      <c r="L9" s="43"/>
      <c r="M9" s="44"/>
      <c r="N9" s="42"/>
      <c r="O9" s="43"/>
      <c r="P9" s="43"/>
      <c r="Q9" s="44"/>
      <c r="R9" s="42"/>
      <c r="S9" s="43"/>
      <c r="T9" s="43"/>
      <c r="U9" s="44"/>
      <c r="AA9" s="45"/>
      <c r="AB9" s="9"/>
      <c r="AC9" s="9"/>
      <c r="AD9" s="9"/>
      <c r="AE9" s="46"/>
      <c r="AF9" s="46"/>
      <c r="AG9" s="47"/>
    </row>
    <row r="10" spans="1:37" ht="24.6" x14ac:dyDescent="0.4">
      <c r="A10" s="48">
        <v>1</v>
      </c>
      <c r="B10" s="49"/>
      <c r="D10" s="10"/>
      <c r="L10" s="118" t="str">
        <f>($A$3)</f>
        <v>Magyar</v>
      </c>
      <c r="N10" s="50" t="s">
        <v>32</v>
      </c>
      <c r="O10" s="51" t="s">
        <v>33</v>
      </c>
      <c r="P10" s="50" t="s">
        <v>32</v>
      </c>
      <c r="Q10" s="52"/>
      <c r="R10" s="119" t="str">
        <f>($A$8)</f>
        <v>kimaradó</v>
      </c>
    </row>
    <row r="11" spans="1:37" ht="20.399999999999999" x14ac:dyDescent="0.35">
      <c r="B11" s="53"/>
      <c r="L11" s="118" t="str">
        <f>($A$5)</f>
        <v>Nagy D.</v>
      </c>
      <c r="N11" s="50">
        <v>0</v>
      </c>
      <c r="O11" s="51" t="s">
        <v>33</v>
      </c>
      <c r="P11" s="50">
        <v>1</v>
      </c>
      <c r="R11" s="119" t="str">
        <f>($A$6)</f>
        <v>Olcsvári</v>
      </c>
    </row>
    <row r="12" spans="1:37" ht="20.399999999999999" x14ac:dyDescent="0.35">
      <c r="B12" s="53"/>
      <c r="D12" s="10"/>
      <c r="L12" s="118" t="str">
        <f>($A$4)</f>
        <v>Deme</v>
      </c>
      <c r="N12" s="50">
        <v>1</v>
      </c>
      <c r="O12" s="51" t="s">
        <v>33</v>
      </c>
      <c r="P12" s="50">
        <v>0</v>
      </c>
      <c r="Q12" s="120"/>
      <c r="R12" s="119" t="str">
        <f>($A$7)</f>
        <v>Nagy A.</v>
      </c>
    </row>
    <row r="13" spans="1:37" ht="3.75" customHeight="1" x14ac:dyDescent="0.4">
      <c r="A13" s="42"/>
      <c r="B13" s="53"/>
      <c r="C13" s="54"/>
      <c r="D13" s="55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6"/>
      <c r="P13" s="57"/>
      <c r="Q13" s="56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</row>
    <row r="14" spans="1:37" ht="24.6" x14ac:dyDescent="0.4">
      <c r="A14" s="48">
        <v>2</v>
      </c>
      <c r="B14" s="49"/>
      <c r="D14" s="10"/>
      <c r="K14" s="52"/>
      <c r="L14" s="118" t="str">
        <f>($A$5)</f>
        <v>Nagy D.</v>
      </c>
      <c r="N14" s="50" t="s">
        <v>32</v>
      </c>
      <c r="O14" s="51" t="s">
        <v>33</v>
      </c>
      <c r="P14" s="50" t="s">
        <v>32</v>
      </c>
      <c r="Q14" s="52"/>
      <c r="R14" s="119" t="str">
        <f>($A$8)</f>
        <v>kimaradó</v>
      </c>
      <c r="AI14" s="58"/>
    </row>
    <row r="15" spans="1:37" ht="20.399999999999999" x14ac:dyDescent="0.35">
      <c r="B15" s="53"/>
      <c r="L15" s="118" t="str">
        <f>($A$4)</f>
        <v>Deme</v>
      </c>
      <c r="N15" s="50">
        <v>0</v>
      </c>
      <c r="O15" s="51" t="s">
        <v>33</v>
      </c>
      <c r="P15" s="50">
        <v>0</v>
      </c>
      <c r="R15" s="119" t="str">
        <f>($A$6)</f>
        <v>Olcsvári</v>
      </c>
      <c r="AI15" s="58"/>
    </row>
    <row r="16" spans="1:37" ht="20.399999999999999" x14ac:dyDescent="0.35">
      <c r="A16" s="42"/>
      <c r="B16" s="53"/>
      <c r="D16" s="10"/>
      <c r="L16" s="118" t="str">
        <f>($A$3)</f>
        <v>Magyar</v>
      </c>
      <c r="N16" s="50">
        <v>0</v>
      </c>
      <c r="O16" s="51" t="s">
        <v>33</v>
      </c>
      <c r="P16" s="50">
        <v>1</v>
      </c>
      <c r="Q16" s="120"/>
      <c r="R16" s="119" t="str">
        <f>($A$7)</f>
        <v>Nagy A.</v>
      </c>
      <c r="AI16" s="58"/>
    </row>
    <row r="17" spans="1:35" ht="3.75" customHeight="1" x14ac:dyDescent="0.4">
      <c r="A17" s="42"/>
      <c r="B17" s="53"/>
      <c r="C17" s="54"/>
      <c r="D17" s="55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6"/>
      <c r="P17" s="57"/>
      <c r="Q17" s="56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</row>
    <row r="18" spans="1:35" ht="24.6" x14ac:dyDescent="0.4">
      <c r="A18" s="48">
        <v>3</v>
      </c>
      <c r="B18" s="121"/>
      <c r="D18" s="10"/>
      <c r="L18" s="118" t="str">
        <f>($A$4)</f>
        <v>Deme</v>
      </c>
      <c r="N18" s="50">
        <v>2</v>
      </c>
      <c r="O18" s="51" t="s">
        <v>33</v>
      </c>
      <c r="P18" s="50">
        <v>1</v>
      </c>
      <c r="Q18" s="52"/>
      <c r="R18" s="119" t="str">
        <f>($A$5)</f>
        <v>Nagy D.</v>
      </c>
      <c r="AI18" s="58"/>
    </row>
    <row r="19" spans="1:35" ht="20.399999999999999" x14ac:dyDescent="0.35">
      <c r="B19" s="59"/>
      <c r="L19" s="118" t="str">
        <f>($A$3)</f>
        <v>Magyar</v>
      </c>
      <c r="N19" s="50">
        <v>2</v>
      </c>
      <c r="O19" s="51" t="s">
        <v>33</v>
      </c>
      <c r="P19" s="50">
        <v>1</v>
      </c>
      <c r="R19" s="119" t="str">
        <f>($A$6)</f>
        <v>Olcsvári</v>
      </c>
      <c r="AI19" s="58"/>
    </row>
    <row r="20" spans="1:35" ht="20.399999999999999" x14ac:dyDescent="0.35">
      <c r="A20" s="42"/>
      <c r="B20" s="59"/>
      <c r="D20" s="10"/>
      <c r="L20" s="118" t="str">
        <f>($A$7)</f>
        <v>Nagy A.</v>
      </c>
      <c r="N20" s="50" t="s">
        <v>32</v>
      </c>
      <c r="O20" s="51" t="s">
        <v>33</v>
      </c>
      <c r="P20" s="50" t="s">
        <v>32</v>
      </c>
      <c r="Q20" s="120"/>
      <c r="R20" s="119" t="str">
        <f>($A$8)</f>
        <v>kimaradó</v>
      </c>
      <c r="AI20" s="58"/>
    </row>
    <row r="21" spans="1:35" ht="3.75" customHeight="1" x14ac:dyDescent="0.3">
      <c r="A21" s="42"/>
      <c r="B21" s="59"/>
      <c r="C21" s="122"/>
      <c r="D21" s="122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</row>
    <row r="22" spans="1:35" ht="24.6" x14ac:dyDescent="0.4">
      <c r="A22" s="48">
        <v>4</v>
      </c>
      <c r="B22" s="49"/>
      <c r="D22" s="10"/>
      <c r="L22" s="118" t="str">
        <f>($A$6)</f>
        <v>Olcsvári</v>
      </c>
      <c r="N22" s="50">
        <v>0</v>
      </c>
      <c r="O22" s="51" t="s">
        <v>33</v>
      </c>
      <c r="P22" s="50">
        <v>1</v>
      </c>
      <c r="Q22" s="52"/>
      <c r="R22" s="119" t="str">
        <f>($A$7)</f>
        <v>Nagy A.</v>
      </c>
    </row>
    <row r="23" spans="1:35" ht="20.399999999999999" x14ac:dyDescent="0.35">
      <c r="B23" s="53"/>
      <c r="L23" s="118" t="str">
        <f>($A$4)</f>
        <v>Deme</v>
      </c>
      <c r="N23" s="50" t="s">
        <v>32</v>
      </c>
      <c r="O23" s="51" t="s">
        <v>33</v>
      </c>
      <c r="P23" s="50" t="s">
        <v>32</v>
      </c>
      <c r="R23" s="119" t="str">
        <f>($A$8)</f>
        <v>kimaradó</v>
      </c>
    </row>
    <row r="24" spans="1:35" ht="20.399999999999999" x14ac:dyDescent="0.35">
      <c r="A24" s="42"/>
      <c r="B24" s="53"/>
      <c r="D24" s="10"/>
      <c r="L24" s="118" t="str">
        <f>($A$3)</f>
        <v>Magyar</v>
      </c>
      <c r="N24" s="50">
        <v>1</v>
      </c>
      <c r="O24" s="51" t="s">
        <v>33</v>
      </c>
      <c r="P24" s="50">
        <v>3</v>
      </c>
      <c r="Q24" s="120"/>
      <c r="R24" s="119" t="str">
        <f>($A$5)</f>
        <v>Nagy D.</v>
      </c>
    </row>
    <row r="25" spans="1:35" ht="3.75" customHeight="1" x14ac:dyDescent="0.4">
      <c r="A25" s="42"/>
      <c r="B25" s="53"/>
      <c r="C25" s="54"/>
      <c r="D25" s="55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6"/>
      <c r="P25" s="57"/>
      <c r="Q25" s="56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</row>
    <row r="26" spans="1:35" ht="24.6" x14ac:dyDescent="0.4">
      <c r="A26" s="48">
        <v>5</v>
      </c>
      <c r="B26" s="121"/>
      <c r="D26" s="10"/>
      <c r="L26" s="118" t="str">
        <f>($A$3)</f>
        <v>Magyar</v>
      </c>
      <c r="M26" s="52"/>
      <c r="N26" s="50">
        <v>0</v>
      </c>
      <c r="O26" s="51" t="s">
        <v>33</v>
      </c>
      <c r="P26" s="50">
        <v>0</v>
      </c>
      <c r="R26" s="119" t="str">
        <f>($A$4)</f>
        <v>Deme</v>
      </c>
    </row>
    <row r="27" spans="1:35" ht="20.399999999999999" x14ac:dyDescent="0.35">
      <c r="B27" s="59"/>
      <c r="L27" s="118" t="str">
        <f>($A$5)</f>
        <v>Nagy D.</v>
      </c>
      <c r="N27" s="50">
        <v>0</v>
      </c>
      <c r="O27" s="51" t="s">
        <v>33</v>
      </c>
      <c r="P27" s="50">
        <v>3</v>
      </c>
      <c r="R27" s="119" t="str">
        <f>($A$7)</f>
        <v>Nagy A.</v>
      </c>
    </row>
    <row r="28" spans="1:35" ht="20.399999999999999" x14ac:dyDescent="0.35">
      <c r="A28" s="42"/>
      <c r="B28" s="59"/>
      <c r="D28" s="10"/>
      <c r="L28" s="118" t="str">
        <f>($A$6)</f>
        <v>Olcsvári</v>
      </c>
      <c r="N28" s="50" t="s">
        <v>32</v>
      </c>
      <c r="O28" s="51" t="s">
        <v>33</v>
      </c>
      <c r="P28" s="50" t="s">
        <v>32</v>
      </c>
      <c r="Q28" s="120"/>
      <c r="R28" s="119" t="str">
        <f>($A$8)</f>
        <v>kimaradó</v>
      </c>
    </row>
    <row r="29" spans="1:35" ht="3.75" customHeight="1" x14ac:dyDescent="0.3">
      <c r="A29" s="42"/>
      <c r="B29" s="59"/>
      <c r="C29" s="122"/>
      <c r="D29" s="122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</row>
    <row r="31" spans="1:35" x14ac:dyDescent="0.25">
      <c r="A31" s="42"/>
    </row>
    <row r="32" spans="1:35" x14ac:dyDescent="0.25">
      <c r="A32" s="42"/>
    </row>
    <row r="33" ht="3.75" customHeight="1" x14ac:dyDescent="0.25"/>
  </sheetData>
  <conditionalFormatting sqref="I3 M3:M4 Q3:Q5 U3:U6 Y3:Y7 E4:E8 I5:I8 M6:M8 Q7:Q8 U8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D2BC5-C669-46A9-8F82-98AFFDD3516B}">
  <sheetPr>
    <pageSetUpPr fitToPage="1"/>
  </sheetPr>
  <dimension ref="A1:AK33"/>
  <sheetViews>
    <sheetView defaultGridColor="0" colorId="22" zoomScaleNormal="100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5"/>
  <cols>
    <col min="1" max="1" width="21.33203125" style="6" bestFit="1" customWidth="1"/>
    <col min="2" max="25" width="2.88671875" style="6" customWidth="1"/>
    <col min="26" max="26" width="1.44140625" style="6" customWidth="1"/>
    <col min="27" max="30" width="3" style="6" customWidth="1"/>
    <col min="31" max="31" width="2.5546875" style="6" bestFit="1" customWidth="1"/>
    <col min="32" max="32" width="3" style="6" customWidth="1"/>
    <col min="33" max="33" width="3.88671875" style="6" bestFit="1" customWidth="1"/>
    <col min="34" max="34" width="1" style="6" customWidth="1"/>
    <col min="35" max="35" width="3" style="6" customWidth="1"/>
    <col min="36" max="36" width="1" style="6" customWidth="1"/>
    <col min="37" max="256" width="3" style="6"/>
    <col min="257" max="257" width="21.33203125" style="6" bestFit="1" customWidth="1"/>
    <col min="258" max="281" width="2.88671875" style="6" customWidth="1"/>
    <col min="282" max="282" width="1.44140625" style="6" customWidth="1"/>
    <col min="283" max="286" width="3" style="6" customWidth="1"/>
    <col min="287" max="287" width="2.5546875" style="6" bestFit="1" customWidth="1"/>
    <col min="288" max="288" width="3" style="6" customWidth="1"/>
    <col min="289" max="289" width="3.88671875" style="6" bestFit="1" customWidth="1"/>
    <col min="290" max="290" width="1" style="6" customWidth="1"/>
    <col min="291" max="291" width="3" style="6" customWidth="1"/>
    <col min="292" max="292" width="1" style="6" customWidth="1"/>
    <col min="293" max="512" width="3" style="6"/>
    <col min="513" max="513" width="21.33203125" style="6" bestFit="1" customWidth="1"/>
    <col min="514" max="537" width="2.88671875" style="6" customWidth="1"/>
    <col min="538" max="538" width="1.44140625" style="6" customWidth="1"/>
    <col min="539" max="542" width="3" style="6" customWidth="1"/>
    <col min="543" max="543" width="2.5546875" style="6" bestFit="1" customWidth="1"/>
    <col min="544" max="544" width="3" style="6" customWidth="1"/>
    <col min="545" max="545" width="3.88671875" style="6" bestFit="1" customWidth="1"/>
    <col min="546" max="546" width="1" style="6" customWidth="1"/>
    <col min="547" max="547" width="3" style="6" customWidth="1"/>
    <col min="548" max="548" width="1" style="6" customWidth="1"/>
    <col min="549" max="768" width="3" style="6"/>
    <col min="769" max="769" width="21.33203125" style="6" bestFit="1" customWidth="1"/>
    <col min="770" max="793" width="2.88671875" style="6" customWidth="1"/>
    <col min="794" max="794" width="1.44140625" style="6" customWidth="1"/>
    <col min="795" max="798" width="3" style="6" customWidth="1"/>
    <col min="799" max="799" width="2.5546875" style="6" bestFit="1" customWidth="1"/>
    <col min="800" max="800" width="3" style="6" customWidth="1"/>
    <col min="801" max="801" width="3.88671875" style="6" bestFit="1" customWidth="1"/>
    <col min="802" max="802" width="1" style="6" customWidth="1"/>
    <col min="803" max="803" width="3" style="6" customWidth="1"/>
    <col min="804" max="804" width="1" style="6" customWidth="1"/>
    <col min="805" max="1024" width="3" style="6"/>
    <col min="1025" max="1025" width="21.33203125" style="6" bestFit="1" customWidth="1"/>
    <col min="1026" max="1049" width="2.88671875" style="6" customWidth="1"/>
    <col min="1050" max="1050" width="1.44140625" style="6" customWidth="1"/>
    <col min="1051" max="1054" width="3" style="6" customWidth="1"/>
    <col min="1055" max="1055" width="2.5546875" style="6" bestFit="1" customWidth="1"/>
    <col min="1056" max="1056" width="3" style="6" customWidth="1"/>
    <col min="1057" max="1057" width="3.88671875" style="6" bestFit="1" customWidth="1"/>
    <col min="1058" max="1058" width="1" style="6" customWidth="1"/>
    <col min="1059" max="1059" width="3" style="6" customWidth="1"/>
    <col min="1060" max="1060" width="1" style="6" customWidth="1"/>
    <col min="1061" max="1280" width="3" style="6"/>
    <col min="1281" max="1281" width="21.33203125" style="6" bestFit="1" customWidth="1"/>
    <col min="1282" max="1305" width="2.88671875" style="6" customWidth="1"/>
    <col min="1306" max="1306" width="1.44140625" style="6" customWidth="1"/>
    <col min="1307" max="1310" width="3" style="6" customWidth="1"/>
    <col min="1311" max="1311" width="2.5546875" style="6" bestFit="1" customWidth="1"/>
    <col min="1312" max="1312" width="3" style="6" customWidth="1"/>
    <col min="1313" max="1313" width="3.88671875" style="6" bestFit="1" customWidth="1"/>
    <col min="1314" max="1314" width="1" style="6" customWidth="1"/>
    <col min="1315" max="1315" width="3" style="6" customWidth="1"/>
    <col min="1316" max="1316" width="1" style="6" customWidth="1"/>
    <col min="1317" max="1536" width="3" style="6"/>
    <col min="1537" max="1537" width="21.33203125" style="6" bestFit="1" customWidth="1"/>
    <col min="1538" max="1561" width="2.88671875" style="6" customWidth="1"/>
    <col min="1562" max="1562" width="1.44140625" style="6" customWidth="1"/>
    <col min="1563" max="1566" width="3" style="6" customWidth="1"/>
    <col min="1567" max="1567" width="2.5546875" style="6" bestFit="1" customWidth="1"/>
    <col min="1568" max="1568" width="3" style="6" customWidth="1"/>
    <col min="1569" max="1569" width="3.88671875" style="6" bestFit="1" customWidth="1"/>
    <col min="1570" max="1570" width="1" style="6" customWidth="1"/>
    <col min="1571" max="1571" width="3" style="6" customWidth="1"/>
    <col min="1572" max="1572" width="1" style="6" customWidth="1"/>
    <col min="1573" max="1792" width="3" style="6"/>
    <col min="1793" max="1793" width="21.33203125" style="6" bestFit="1" customWidth="1"/>
    <col min="1794" max="1817" width="2.88671875" style="6" customWidth="1"/>
    <col min="1818" max="1818" width="1.44140625" style="6" customWidth="1"/>
    <col min="1819" max="1822" width="3" style="6" customWidth="1"/>
    <col min="1823" max="1823" width="2.5546875" style="6" bestFit="1" customWidth="1"/>
    <col min="1824" max="1824" width="3" style="6" customWidth="1"/>
    <col min="1825" max="1825" width="3.88671875" style="6" bestFit="1" customWidth="1"/>
    <col min="1826" max="1826" width="1" style="6" customWidth="1"/>
    <col min="1827" max="1827" width="3" style="6" customWidth="1"/>
    <col min="1828" max="1828" width="1" style="6" customWidth="1"/>
    <col min="1829" max="2048" width="3" style="6"/>
    <col min="2049" max="2049" width="21.33203125" style="6" bestFit="1" customWidth="1"/>
    <col min="2050" max="2073" width="2.88671875" style="6" customWidth="1"/>
    <col min="2074" max="2074" width="1.44140625" style="6" customWidth="1"/>
    <col min="2075" max="2078" width="3" style="6" customWidth="1"/>
    <col min="2079" max="2079" width="2.5546875" style="6" bestFit="1" customWidth="1"/>
    <col min="2080" max="2080" width="3" style="6" customWidth="1"/>
    <col min="2081" max="2081" width="3.88671875" style="6" bestFit="1" customWidth="1"/>
    <col min="2082" max="2082" width="1" style="6" customWidth="1"/>
    <col min="2083" max="2083" width="3" style="6" customWidth="1"/>
    <col min="2084" max="2084" width="1" style="6" customWidth="1"/>
    <col min="2085" max="2304" width="3" style="6"/>
    <col min="2305" max="2305" width="21.33203125" style="6" bestFit="1" customWidth="1"/>
    <col min="2306" max="2329" width="2.88671875" style="6" customWidth="1"/>
    <col min="2330" max="2330" width="1.44140625" style="6" customWidth="1"/>
    <col min="2331" max="2334" width="3" style="6" customWidth="1"/>
    <col min="2335" max="2335" width="2.5546875" style="6" bestFit="1" customWidth="1"/>
    <col min="2336" max="2336" width="3" style="6" customWidth="1"/>
    <col min="2337" max="2337" width="3.88671875" style="6" bestFit="1" customWidth="1"/>
    <col min="2338" max="2338" width="1" style="6" customWidth="1"/>
    <col min="2339" max="2339" width="3" style="6" customWidth="1"/>
    <col min="2340" max="2340" width="1" style="6" customWidth="1"/>
    <col min="2341" max="2560" width="3" style="6"/>
    <col min="2561" max="2561" width="21.33203125" style="6" bestFit="1" customWidth="1"/>
    <col min="2562" max="2585" width="2.88671875" style="6" customWidth="1"/>
    <col min="2586" max="2586" width="1.44140625" style="6" customWidth="1"/>
    <col min="2587" max="2590" width="3" style="6" customWidth="1"/>
    <col min="2591" max="2591" width="2.5546875" style="6" bestFit="1" customWidth="1"/>
    <col min="2592" max="2592" width="3" style="6" customWidth="1"/>
    <col min="2593" max="2593" width="3.88671875" style="6" bestFit="1" customWidth="1"/>
    <col min="2594" max="2594" width="1" style="6" customWidth="1"/>
    <col min="2595" max="2595" width="3" style="6" customWidth="1"/>
    <col min="2596" max="2596" width="1" style="6" customWidth="1"/>
    <col min="2597" max="2816" width="3" style="6"/>
    <col min="2817" max="2817" width="21.33203125" style="6" bestFit="1" customWidth="1"/>
    <col min="2818" max="2841" width="2.88671875" style="6" customWidth="1"/>
    <col min="2842" max="2842" width="1.44140625" style="6" customWidth="1"/>
    <col min="2843" max="2846" width="3" style="6" customWidth="1"/>
    <col min="2847" max="2847" width="2.5546875" style="6" bestFit="1" customWidth="1"/>
    <col min="2848" max="2848" width="3" style="6" customWidth="1"/>
    <col min="2849" max="2849" width="3.88671875" style="6" bestFit="1" customWidth="1"/>
    <col min="2850" max="2850" width="1" style="6" customWidth="1"/>
    <col min="2851" max="2851" width="3" style="6" customWidth="1"/>
    <col min="2852" max="2852" width="1" style="6" customWidth="1"/>
    <col min="2853" max="3072" width="3" style="6"/>
    <col min="3073" max="3073" width="21.33203125" style="6" bestFit="1" customWidth="1"/>
    <col min="3074" max="3097" width="2.88671875" style="6" customWidth="1"/>
    <col min="3098" max="3098" width="1.44140625" style="6" customWidth="1"/>
    <col min="3099" max="3102" width="3" style="6" customWidth="1"/>
    <col min="3103" max="3103" width="2.5546875" style="6" bestFit="1" customWidth="1"/>
    <col min="3104" max="3104" width="3" style="6" customWidth="1"/>
    <col min="3105" max="3105" width="3.88671875" style="6" bestFit="1" customWidth="1"/>
    <col min="3106" max="3106" width="1" style="6" customWidth="1"/>
    <col min="3107" max="3107" width="3" style="6" customWidth="1"/>
    <col min="3108" max="3108" width="1" style="6" customWidth="1"/>
    <col min="3109" max="3328" width="3" style="6"/>
    <col min="3329" max="3329" width="21.33203125" style="6" bestFit="1" customWidth="1"/>
    <col min="3330" max="3353" width="2.88671875" style="6" customWidth="1"/>
    <col min="3354" max="3354" width="1.44140625" style="6" customWidth="1"/>
    <col min="3355" max="3358" width="3" style="6" customWidth="1"/>
    <col min="3359" max="3359" width="2.5546875" style="6" bestFit="1" customWidth="1"/>
    <col min="3360" max="3360" width="3" style="6" customWidth="1"/>
    <col min="3361" max="3361" width="3.88671875" style="6" bestFit="1" customWidth="1"/>
    <col min="3362" max="3362" width="1" style="6" customWidth="1"/>
    <col min="3363" max="3363" width="3" style="6" customWidth="1"/>
    <col min="3364" max="3364" width="1" style="6" customWidth="1"/>
    <col min="3365" max="3584" width="3" style="6"/>
    <col min="3585" max="3585" width="21.33203125" style="6" bestFit="1" customWidth="1"/>
    <col min="3586" max="3609" width="2.88671875" style="6" customWidth="1"/>
    <col min="3610" max="3610" width="1.44140625" style="6" customWidth="1"/>
    <col min="3611" max="3614" width="3" style="6" customWidth="1"/>
    <col min="3615" max="3615" width="2.5546875" style="6" bestFit="1" customWidth="1"/>
    <col min="3616" max="3616" width="3" style="6" customWidth="1"/>
    <col min="3617" max="3617" width="3.88671875" style="6" bestFit="1" customWidth="1"/>
    <col min="3618" max="3618" width="1" style="6" customWidth="1"/>
    <col min="3619" max="3619" width="3" style="6" customWidth="1"/>
    <col min="3620" max="3620" width="1" style="6" customWidth="1"/>
    <col min="3621" max="3840" width="3" style="6"/>
    <col min="3841" max="3841" width="21.33203125" style="6" bestFit="1" customWidth="1"/>
    <col min="3842" max="3865" width="2.88671875" style="6" customWidth="1"/>
    <col min="3866" max="3866" width="1.44140625" style="6" customWidth="1"/>
    <col min="3867" max="3870" width="3" style="6" customWidth="1"/>
    <col min="3871" max="3871" width="2.5546875" style="6" bestFit="1" customWidth="1"/>
    <col min="3872" max="3872" width="3" style="6" customWidth="1"/>
    <col min="3873" max="3873" width="3.88671875" style="6" bestFit="1" customWidth="1"/>
    <col min="3874" max="3874" width="1" style="6" customWidth="1"/>
    <col min="3875" max="3875" width="3" style="6" customWidth="1"/>
    <col min="3876" max="3876" width="1" style="6" customWidth="1"/>
    <col min="3877" max="4096" width="3" style="6"/>
    <col min="4097" max="4097" width="21.33203125" style="6" bestFit="1" customWidth="1"/>
    <col min="4098" max="4121" width="2.88671875" style="6" customWidth="1"/>
    <col min="4122" max="4122" width="1.44140625" style="6" customWidth="1"/>
    <col min="4123" max="4126" width="3" style="6" customWidth="1"/>
    <col min="4127" max="4127" width="2.5546875" style="6" bestFit="1" customWidth="1"/>
    <col min="4128" max="4128" width="3" style="6" customWidth="1"/>
    <col min="4129" max="4129" width="3.88671875" style="6" bestFit="1" customWidth="1"/>
    <col min="4130" max="4130" width="1" style="6" customWidth="1"/>
    <col min="4131" max="4131" width="3" style="6" customWidth="1"/>
    <col min="4132" max="4132" width="1" style="6" customWidth="1"/>
    <col min="4133" max="4352" width="3" style="6"/>
    <col min="4353" max="4353" width="21.33203125" style="6" bestFit="1" customWidth="1"/>
    <col min="4354" max="4377" width="2.88671875" style="6" customWidth="1"/>
    <col min="4378" max="4378" width="1.44140625" style="6" customWidth="1"/>
    <col min="4379" max="4382" width="3" style="6" customWidth="1"/>
    <col min="4383" max="4383" width="2.5546875" style="6" bestFit="1" customWidth="1"/>
    <col min="4384" max="4384" width="3" style="6" customWidth="1"/>
    <col min="4385" max="4385" width="3.88671875" style="6" bestFit="1" customWidth="1"/>
    <col min="4386" max="4386" width="1" style="6" customWidth="1"/>
    <col min="4387" max="4387" width="3" style="6" customWidth="1"/>
    <col min="4388" max="4388" width="1" style="6" customWidth="1"/>
    <col min="4389" max="4608" width="3" style="6"/>
    <col min="4609" max="4609" width="21.33203125" style="6" bestFit="1" customWidth="1"/>
    <col min="4610" max="4633" width="2.88671875" style="6" customWidth="1"/>
    <col min="4634" max="4634" width="1.44140625" style="6" customWidth="1"/>
    <col min="4635" max="4638" width="3" style="6" customWidth="1"/>
    <col min="4639" max="4639" width="2.5546875" style="6" bestFit="1" customWidth="1"/>
    <col min="4640" max="4640" width="3" style="6" customWidth="1"/>
    <col min="4641" max="4641" width="3.88671875" style="6" bestFit="1" customWidth="1"/>
    <col min="4642" max="4642" width="1" style="6" customWidth="1"/>
    <col min="4643" max="4643" width="3" style="6" customWidth="1"/>
    <col min="4644" max="4644" width="1" style="6" customWidth="1"/>
    <col min="4645" max="4864" width="3" style="6"/>
    <col min="4865" max="4865" width="21.33203125" style="6" bestFit="1" customWidth="1"/>
    <col min="4866" max="4889" width="2.88671875" style="6" customWidth="1"/>
    <col min="4890" max="4890" width="1.44140625" style="6" customWidth="1"/>
    <col min="4891" max="4894" width="3" style="6" customWidth="1"/>
    <col min="4895" max="4895" width="2.5546875" style="6" bestFit="1" customWidth="1"/>
    <col min="4896" max="4896" width="3" style="6" customWidth="1"/>
    <col min="4897" max="4897" width="3.88671875" style="6" bestFit="1" customWidth="1"/>
    <col min="4898" max="4898" width="1" style="6" customWidth="1"/>
    <col min="4899" max="4899" width="3" style="6" customWidth="1"/>
    <col min="4900" max="4900" width="1" style="6" customWidth="1"/>
    <col min="4901" max="5120" width="3" style="6"/>
    <col min="5121" max="5121" width="21.33203125" style="6" bestFit="1" customWidth="1"/>
    <col min="5122" max="5145" width="2.88671875" style="6" customWidth="1"/>
    <col min="5146" max="5146" width="1.44140625" style="6" customWidth="1"/>
    <col min="5147" max="5150" width="3" style="6" customWidth="1"/>
    <col min="5151" max="5151" width="2.5546875" style="6" bestFit="1" customWidth="1"/>
    <col min="5152" max="5152" width="3" style="6" customWidth="1"/>
    <col min="5153" max="5153" width="3.88671875" style="6" bestFit="1" customWidth="1"/>
    <col min="5154" max="5154" width="1" style="6" customWidth="1"/>
    <col min="5155" max="5155" width="3" style="6" customWidth="1"/>
    <col min="5156" max="5156" width="1" style="6" customWidth="1"/>
    <col min="5157" max="5376" width="3" style="6"/>
    <col min="5377" max="5377" width="21.33203125" style="6" bestFit="1" customWidth="1"/>
    <col min="5378" max="5401" width="2.88671875" style="6" customWidth="1"/>
    <col min="5402" max="5402" width="1.44140625" style="6" customWidth="1"/>
    <col min="5403" max="5406" width="3" style="6" customWidth="1"/>
    <col min="5407" max="5407" width="2.5546875" style="6" bestFit="1" customWidth="1"/>
    <col min="5408" max="5408" width="3" style="6" customWidth="1"/>
    <col min="5409" max="5409" width="3.88671875" style="6" bestFit="1" customWidth="1"/>
    <col min="5410" max="5410" width="1" style="6" customWidth="1"/>
    <col min="5411" max="5411" width="3" style="6" customWidth="1"/>
    <col min="5412" max="5412" width="1" style="6" customWidth="1"/>
    <col min="5413" max="5632" width="3" style="6"/>
    <col min="5633" max="5633" width="21.33203125" style="6" bestFit="1" customWidth="1"/>
    <col min="5634" max="5657" width="2.88671875" style="6" customWidth="1"/>
    <col min="5658" max="5658" width="1.44140625" style="6" customWidth="1"/>
    <col min="5659" max="5662" width="3" style="6" customWidth="1"/>
    <col min="5663" max="5663" width="2.5546875" style="6" bestFit="1" customWidth="1"/>
    <col min="5664" max="5664" width="3" style="6" customWidth="1"/>
    <col min="5665" max="5665" width="3.88671875" style="6" bestFit="1" customWidth="1"/>
    <col min="5666" max="5666" width="1" style="6" customWidth="1"/>
    <col min="5667" max="5667" width="3" style="6" customWidth="1"/>
    <col min="5668" max="5668" width="1" style="6" customWidth="1"/>
    <col min="5669" max="5888" width="3" style="6"/>
    <col min="5889" max="5889" width="21.33203125" style="6" bestFit="1" customWidth="1"/>
    <col min="5890" max="5913" width="2.88671875" style="6" customWidth="1"/>
    <col min="5914" max="5914" width="1.44140625" style="6" customWidth="1"/>
    <col min="5915" max="5918" width="3" style="6" customWidth="1"/>
    <col min="5919" max="5919" width="2.5546875" style="6" bestFit="1" customWidth="1"/>
    <col min="5920" max="5920" width="3" style="6" customWidth="1"/>
    <col min="5921" max="5921" width="3.88671875" style="6" bestFit="1" customWidth="1"/>
    <col min="5922" max="5922" width="1" style="6" customWidth="1"/>
    <col min="5923" max="5923" width="3" style="6" customWidth="1"/>
    <col min="5924" max="5924" width="1" style="6" customWidth="1"/>
    <col min="5925" max="6144" width="3" style="6"/>
    <col min="6145" max="6145" width="21.33203125" style="6" bestFit="1" customWidth="1"/>
    <col min="6146" max="6169" width="2.88671875" style="6" customWidth="1"/>
    <col min="6170" max="6170" width="1.44140625" style="6" customWidth="1"/>
    <col min="6171" max="6174" width="3" style="6" customWidth="1"/>
    <col min="6175" max="6175" width="2.5546875" style="6" bestFit="1" customWidth="1"/>
    <col min="6176" max="6176" width="3" style="6" customWidth="1"/>
    <col min="6177" max="6177" width="3.88671875" style="6" bestFit="1" customWidth="1"/>
    <col min="6178" max="6178" width="1" style="6" customWidth="1"/>
    <col min="6179" max="6179" width="3" style="6" customWidth="1"/>
    <col min="6180" max="6180" width="1" style="6" customWidth="1"/>
    <col min="6181" max="6400" width="3" style="6"/>
    <col min="6401" max="6401" width="21.33203125" style="6" bestFit="1" customWidth="1"/>
    <col min="6402" max="6425" width="2.88671875" style="6" customWidth="1"/>
    <col min="6426" max="6426" width="1.44140625" style="6" customWidth="1"/>
    <col min="6427" max="6430" width="3" style="6" customWidth="1"/>
    <col min="6431" max="6431" width="2.5546875" style="6" bestFit="1" customWidth="1"/>
    <col min="6432" max="6432" width="3" style="6" customWidth="1"/>
    <col min="6433" max="6433" width="3.88671875" style="6" bestFit="1" customWidth="1"/>
    <col min="6434" max="6434" width="1" style="6" customWidth="1"/>
    <col min="6435" max="6435" width="3" style="6" customWidth="1"/>
    <col min="6436" max="6436" width="1" style="6" customWidth="1"/>
    <col min="6437" max="6656" width="3" style="6"/>
    <col min="6657" max="6657" width="21.33203125" style="6" bestFit="1" customWidth="1"/>
    <col min="6658" max="6681" width="2.88671875" style="6" customWidth="1"/>
    <col min="6682" max="6682" width="1.44140625" style="6" customWidth="1"/>
    <col min="6683" max="6686" width="3" style="6" customWidth="1"/>
    <col min="6687" max="6687" width="2.5546875" style="6" bestFit="1" customWidth="1"/>
    <col min="6688" max="6688" width="3" style="6" customWidth="1"/>
    <col min="6689" max="6689" width="3.88671875" style="6" bestFit="1" customWidth="1"/>
    <col min="6690" max="6690" width="1" style="6" customWidth="1"/>
    <col min="6691" max="6691" width="3" style="6" customWidth="1"/>
    <col min="6692" max="6692" width="1" style="6" customWidth="1"/>
    <col min="6693" max="6912" width="3" style="6"/>
    <col min="6913" max="6913" width="21.33203125" style="6" bestFit="1" customWidth="1"/>
    <col min="6914" max="6937" width="2.88671875" style="6" customWidth="1"/>
    <col min="6938" max="6938" width="1.44140625" style="6" customWidth="1"/>
    <col min="6939" max="6942" width="3" style="6" customWidth="1"/>
    <col min="6943" max="6943" width="2.5546875" style="6" bestFit="1" customWidth="1"/>
    <col min="6944" max="6944" width="3" style="6" customWidth="1"/>
    <col min="6945" max="6945" width="3.88671875" style="6" bestFit="1" customWidth="1"/>
    <col min="6946" max="6946" width="1" style="6" customWidth="1"/>
    <col min="6947" max="6947" width="3" style="6" customWidth="1"/>
    <col min="6948" max="6948" width="1" style="6" customWidth="1"/>
    <col min="6949" max="7168" width="3" style="6"/>
    <col min="7169" max="7169" width="21.33203125" style="6" bestFit="1" customWidth="1"/>
    <col min="7170" max="7193" width="2.88671875" style="6" customWidth="1"/>
    <col min="7194" max="7194" width="1.44140625" style="6" customWidth="1"/>
    <col min="7195" max="7198" width="3" style="6" customWidth="1"/>
    <col min="7199" max="7199" width="2.5546875" style="6" bestFit="1" customWidth="1"/>
    <col min="7200" max="7200" width="3" style="6" customWidth="1"/>
    <col min="7201" max="7201" width="3.88671875" style="6" bestFit="1" customWidth="1"/>
    <col min="7202" max="7202" width="1" style="6" customWidth="1"/>
    <col min="7203" max="7203" width="3" style="6" customWidth="1"/>
    <col min="7204" max="7204" width="1" style="6" customWidth="1"/>
    <col min="7205" max="7424" width="3" style="6"/>
    <col min="7425" max="7425" width="21.33203125" style="6" bestFit="1" customWidth="1"/>
    <col min="7426" max="7449" width="2.88671875" style="6" customWidth="1"/>
    <col min="7450" max="7450" width="1.44140625" style="6" customWidth="1"/>
    <col min="7451" max="7454" width="3" style="6" customWidth="1"/>
    <col min="7455" max="7455" width="2.5546875" style="6" bestFit="1" customWidth="1"/>
    <col min="7456" max="7456" width="3" style="6" customWidth="1"/>
    <col min="7457" max="7457" width="3.88671875" style="6" bestFit="1" customWidth="1"/>
    <col min="7458" max="7458" width="1" style="6" customWidth="1"/>
    <col min="7459" max="7459" width="3" style="6" customWidth="1"/>
    <col min="7460" max="7460" width="1" style="6" customWidth="1"/>
    <col min="7461" max="7680" width="3" style="6"/>
    <col min="7681" max="7681" width="21.33203125" style="6" bestFit="1" customWidth="1"/>
    <col min="7682" max="7705" width="2.88671875" style="6" customWidth="1"/>
    <col min="7706" max="7706" width="1.44140625" style="6" customWidth="1"/>
    <col min="7707" max="7710" width="3" style="6" customWidth="1"/>
    <col min="7711" max="7711" width="2.5546875" style="6" bestFit="1" customWidth="1"/>
    <col min="7712" max="7712" width="3" style="6" customWidth="1"/>
    <col min="7713" max="7713" width="3.88671875" style="6" bestFit="1" customWidth="1"/>
    <col min="7714" max="7714" width="1" style="6" customWidth="1"/>
    <col min="7715" max="7715" width="3" style="6" customWidth="1"/>
    <col min="7716" max="7716" width="1" style="6" customWidth="1"/>
    <col min="7717" max="7936" width="3" style="6"/>
    <col min="7937" max="7937" width="21.33203125" style="6" bestFit="1" customWidth="1"/>
    <col min="7938" max="7961" width="2.88671875" style="6" customWidth="1"/>
    <col min="7962" max="7962" width="1.44140625" style="6" customWidth="1"/>
    <col min="7963" max="7966" width="3" style="6" customWidth="1"/>
    <col min="7967" max="7967" width="2.5546875" style="6" bestFit="1" customWidth="1"/>
    <col min="7968" max="7968" width="3" style="6" customWidth="1"/>
    <col min="7969" max="7969" width="3.88671875" style="6" bestFit="1" customWidth="1"/>
    <col min="7970" max="7970" width="1" style="6" customWidth="1"/>
    <col min="7971" max="7971" width="3" style="6" customWidth="1"/>
    <col min="7972" max="7972" width="1" style="6" customWidth="1"/>
    <col min="7973" max="8192" width="3" style="6"/>
    <col min="8193" max="8193" width="21.33203125" style="6" bestFit="1" customWidth="1"/>
    <col min="8194" max="8217" width="2.88671875" style="6" customWidth="1"/>
    <col min="8218" max="8218" width="1.44140625" style="6" customWidth="1"/>
    <col min="8219" max="8222" width="3" style="6" customWidth="1"/>
    <col min="8223" max="8223" width="2.5546875" style="6" bestFit="1" customWidth="1"/>
    <col min="8224" max="8224" width="3" style="6" customWidth="1"/>
    <col min="8225" max="8225" width="3.88671875" style="6" bestFit="1" customWidth="1"/>
    <col min="8226" max="8226" width="1" style="6" customWidth="1"/>
    <col min="8227" max="8227" width="3" style="6" customWidth="1"/>
    <col min="8228" max="8228" width="1" style="6" customWidth="1"/>
    <col min="8229" max="8448" width="3" style="6"/>
    <col min="8449" max="8449" width="21.33203125" style="6" bestFit="1" customWidth="1"/>
    <col min="8450" max="8473" width="2.88671875" style="6" customWidth="1"/>
    <col min="8474" max="8474" width="1.44140625" style="6" customWidth="1"/>
    <col min="8475" max="8478" width="3" style="6" customWidth="1"/>
    <col min="8479" max="8479" width="2.5546875" style="6" bestFit="1" customWidth="1"/>
    <col min="8480" max="8480" width="3" style="6" customWidth="1"/>
    <col min="8481" max="8481" width="3.88671875" style="6" bestFit="1" customWidth="1"/>
    <col min="8482" max="8482" width="1" style="6" customWidth="1"/>
    <col min="8483" max="8483" width="3" style="6" customWidth="1"/>
    <col min="8484" max="8484" width="1" style="6" customWidth="1"/>
    <col min="8485" max="8704" width="3" style="6"/>
    <col min="8705" max="8705" width="21.33203125" style="6" bestFit="1" customWidth="1"/>
    <col min="8706" max="8729" width="2.88671875" style="6" customWidth="1"/>
    <col min="8730" max="8730" width="1.44140625" style="6" customWidth="1"/>
    <col min="8731" max="8734" width="3" style="6" customWidth="1"/>
    <col min="8735" max="8735" width="2.5546875" style="6" bestFit="1" customWidth="1"/>
    <col min="8736" max="8736" width="3" style="6" customWidth="1"/>
    <col min="8737" max="8737" width="3.88671875" style="6" bestFit="1" customWidth="1"/>
    <col min="8738" max="8738" width="1" style="6" customWidth="1"/>
    <col min="8739" max="8739" width="3" style="6" customWidth="1"/>
    <col min="8740" max="8740" width="1" style="6" customWidth="1"/>
    <col min="8741" max="8960" width="3" style="6"/>
    <col min="8961" max="8961" width="21.33203125" style="6" bestFit="1" customWidth="1"/>
    <col min="8962" max="8985" width="2.88671875" style="6" customWidth="1"/>
    <col min="8986" max="8986" width="1.44140625" style="6" customWidth="1"/>
    <col min="8987" max="8990" width="3" style="6" customWidth="1"/>
    <col min="8991" max="8991" width="2.5546875" style="6" bestFit="1" customWidth="1"/>
    <col min="8992" max="8992" width="3" style="6" customWidth="1"/>
    <col min="8993" max="8993" width="3.88671875" style="6" bestFit="1" customWidth="1"/>
    <col min="8994" max="8994" width="1" style="6" customWidth="1"/>
    <col min="8995" max="8995" width="3" style="6" customWidth="1"/>
    <col min="8996" max="8996" width="1" style="6" customWidth="1"/>
    <col min="8997" max="9216" width="3" style="6"/>
    <col min="9217" max="9217" width="21.33203125" style="6" bestFit="1" customWidth="1"/>
    <col min="9218" max="9241" width="2.88671875" style="6" customWidth="1"/>
    <col min="9242" max="9242" width="1.44140625" style="6" customWidth="1"/>
    <col min="9243" max="9246" width="3" style="6" customWidth="1"/>
    <col min="9247" max="9247" width="2.5546875" style="6" bestFit="1" customWidth="1"/>
    <col min="9248" max="9248" width="3" style="6" customWidth="1"/>
    <col min="9249" max="9249" width="3.88671875" style="6" bestFit="1" customWidth="1"/>
    <col min="9250" max="9250" width="1" style="6" customWidth="1"/>
    <col min="9251" max="9251" width="3" style="6" customWidth="1"/>
    <col min="9252" max="9252" width="1" style="6" customWidth="1"/>
    <col min="9253" max="9472" width="3" style="6"/>
    <col min="9473" max="9473" width="21.33203125" style="6" bestFit="1" customWidth="1"/>
    <col min="9474" max="9497" width="2.88671875" style="6" customWidth="1"/>
    <col min="9498" max="9498" width="1.44140625" style="6" customWidth="1"/>
    <col min="9499" max="9502" width="3" style="6" customWidth="1"/>
    <col min="9503" max="9503" width="2.5546875" style="6" bestFit="1" customWidth="1"/>
    <col min="9504" max="9504" width="3" style="6" customWidth="1"/>
    <col min="9505" max="9505" width="3.88671875" style="6" bestFit="1" customWidth="1"/>
    <col min="9506" max="9506" width="1" style="6" customWidth="1"/>
    <col min="9507" max="9507" width="3" style="6" customWidth="1"/>
    <col min="9508" max="9508" width="1" style="6" customWidth="1"/>
    <col min="9509" max="9728" width="3" style="6"/>
    <col min="9729" max="9729" width="21.33203125" style="6" bestFit="1" customWidth="1"/>
    <col min="9730" max="9753" width="2.88671875" style="6" customWidth="1"/>
    <col min="9754" max="9754" width="1.44140625" style="6" customWidth="1"/>
    <col min="9755" max="9758" width="3" style="6" customWidth="1"/>
    <col min="9759" max="9759" width="2.5546875" style="6" bestFit="1" customWidth="1"/>
    <col min="9760" max="9760" width="3" style="6" customWidth="1"/>
    <col min="9761" max="9761" width="3.88671875" style="6" bestFit="1" customWidth="1"/>
    <col min="9762" max="9762" width="1" style="6" customWidth="1"/>
    <col min="9763" max="9763" width="3" style="6" customWidth="1"/>
    <col min="9764" max="9764" width="1" style="6" customWidth="1"/>
    <col min="9765" max="9984" width="3" style="6"/>
    <col min="9985" max="9985" width="21.33203125" style="6" bestFit="1" customWidth="1"/>
    <col min="9986" max="10009" width="2.88671875" style="6" customWidth="1"/>
    <col min="10010" max="10010" width="1.44140625" style="6" customWidth="1"/>
    <col min="10011" max="10014" width="3" style="6" customWidth="1"/>
    <col min="10015" max="10015" width="2.5546875" style="6" bestFit="1" customWidth="1"/>
    <col min="10016" max="10016" width="3" style="6" customWidth="1"/>
    <col min="10017" max="10017" width="3.88671875" style="6" bestFit="1" customWidth="1"/>
    <col min="10018" max="10018" width="1" style="6" customWidth="1"/>
    <col min="10019" max="10019" width="3" style="6" customWidth="1"/>
    <col min="10020" max="10020" width="1" style="6" customWidth="1"/>
    <col min="10021" max="10240" width="3" style="6"/>
    <col min="10241" max="10241" width="21.33203125" style="6" bestFit="1" customWidth="1"/>
    <col min="10242" max="10265" width="2.88671875" style="6" customWidth="1"/>
    <col min="10266" max="10266" width="1.44140625" style="6" customWidth="1"/>
    <col min="10267" max="10270" width="3" style="6" customWidth="1"/>
    <col min="10271" max="10271" width="2.5546875" style="6" bestFit="1" customWidth="1"/>
    <col min="10272" max="10272" width="3" style="6" customWidth="1"/>
    <col min="10273" max="10273" width="3.88671875" style="6" bestFit="1" customWidth="1"/>
    <col min="10274" max="10274" width="1" style="6" customWidth="1"/>
    <col min="10275" max="10275" width="3" style="6" customWidth="1"/>
    <col min="10276" max="10276" width="1" style="6" customWidth="1"/>
    <col min="10277" max="10496" width="3" style="6"/>
    <col min="10497" max="10497" width="21.33203125" style="6" bestFit="1" customWidth="1"/>
    <col min="10498" max="10521" width="2.88671875" style="6" customWidth="1"/>
    <col min="10522" max="10522" width="1.44140625" style="6" customWidth="1"/>
    <col min="10523" max="10526" width="3" style="6" customWidth="1"/>
    <col min="10527" max="10527" width="2.5546875" style="6" bestFit="1" customWidth="1"/>
    <col min="10528" max="10528" width="3" style="6" customWidth="1"/>
    <col min="10529" max="10529" width="3.88671875" style="6" bestFit="1" customWidth="1"/>
    <col min="10530" max="10530" width="1" style="6" customWidth="1"/>
    <col min="10531" max="10531" width="3" style="6" customWidth="1"/>
    <col min="10532" max="10532" width="1" style="6" customWidth="1"/>
    <col min="10533" max="10752" width="3" style="6"/>
    <col min="10753" max="10753" width="21.33203125" style="6" bestFit="1" customWidth="1"/>
    <col min="10754" max="10777" width="2.88671875" style="6" customWidth="1"/>
    <col min="10778" max="10778" width="1.44140625" style="6" customWidth="1"/>
    <col min="10779" max="10782" width="3" style="6" customWidth="1"/>
    <col min="10783" max="10783" width="2.5546875" style="6" bestFit="1" customWidth="1"/>
    <col min="10784" max="10784" width="3" style="6" customWidth="1"/>
    <col min="10785" max="10785" width="3.88671875" style="6" bestFit="1" customWidth="1"/>
    <col min="10786" max="10786" width="1" style="6" customWidth="1"/>
    <col min="10787" max="10787" width="3" style="6" customWidth="1"/>
    <col min="10788" max="10788" width="1" style="6" customWidth="1"/>
    <col min="10789" max="11008" width="3" style="6"/>
    <col min="11009" max="11009" width="21.33203125" style="6" bestFit="1" customWidth="1"/>
    <col min="11010" max="11033" width="2.88671875" style="6" customWidth="1"/>
    <col min="11034" max="11034" width="1.44140625" style="6" customWidth="1"/>
    <col min="11035" max="11038" width="3" style="6" customWidth="1"/>
    <col min="11039" max="11039" width="2.5546875" style="6" bestFit="1" customWidth="1"/>
    <col min="11040" max="11040" width="3" style="6" customWidth="1"/>
    <col min="11041" max="11041" width="3.88671875" style="6" bestFit="1" customWidth="1"/>
    <col min="11042" max="11042" width="1" style="6" customWidth="1"/>
    <col min="11043" max="11043" width="3" style="6" customWidth="1"/>
    <col min="11044" max="11044" width="1" style="6" customWidth="1"/>
    <col min="11045" max="11264" width="3" style="6"/>
    <col min="11265" max="11265" width="21.33203125" style="6" bestFit="1" customWidth="1"/>
    <col min="11266" max="11289" width="2.88671875" style="6" customWidth="1"/>
    <col min="11290" max="11290" width="1.44140625" style="6" customWidth="1"/>
    <col min="11291" max="11294" width="3" style="6" customWidth="1"/>
    <col min="11295" max="11295" width="2.5546875" style="6" bestFit="1" customWidth="1"/>
    <col min="11296" max="11296" width="3" style="6" customWidth="1"/>
    <col min="11297" max="11297" width="3.88671875" style="6" bestFit="1" customWidth="1"/>
    <col min="11298" max="11298" width="1" style="6" customWidth="1"/>
    <col min="11299" max="11299" width="3" style="6" customWidth="1"/>
    <col min="11300" max="11300" width="1" style="6" customWidth="1"/>
    <col min="11301" max="11520" width="3" style="6"/>
    <col min="11521" max="11521" width="21.33203125" style="6" bestFit="1" customWidth="1"/>
    <col min="11522" max="11545" width="2.88671875" style="6" customWidth="1"/>
    <col min="11546" max="11546" width="1.44140625" style="6" customWidth="1"/>
    <col min="11547" max="11550" width="3" style="6" customWidth="1"/>
    <col min="11551" max="11551" width="2.5546875" style="6" bestFit="1" customWidth="1"/>
    <col min="11552" max="11552" width="3" style="6" customWidth="1"/>
    <col min="11553" max="11553" width="3.88671875" style="6" bestFit="1" customWidth="1"/>
    <col min="11554" max="11554" width="1" style="6" customWidth="1"/>
    <col min="11555" max="11555" width="3" style="6" customWidth="1"/>
    <col min="11556" max="11556" width="1" style="6" customWidth="1"/>
    <col min="11557" max="11776" width="3" style="6"/>
    <col min="11777" max="11777" width="21.33203125" style="6" bestFit="1" customWidth="1"/>
    <col min="11778" max="11801" width="2.88671875" style="6" customWidth="1"/>
    <col min="11802" max="11802" width="1.44140625" style="6" customWidth="1"/>
    <col min="11803" max="11806" width="3" style="6" customWidth="1"/>
    <col min="11807" max="11807" width="2.5546875" style="6" bestFit="1" customWidth="1"/>
    <col min="11808" max="11808" width="3" style="6" customWidth="1"/>
    <col min="11809" max="11809" width="3.88671875" style="6" bestFit="1" customWidth="1"/>
    <col min="11810" max="11810" width="1" style="6" customWidth="1"/>
    <col min="11811" max="11811" width="3" style="6" customWidth="1"/>
    <col min="11812" max="11812" width="1" style="6" customWidth="1"/>
    <col min="11813" max="12032" width="3" style="6"/>
    <col min="12033" max="12033" width="21.33203125" style="6" bestFit="1" customWidth="1"/>
    <col min="12034" max="12057" width="2.88671875" style="6" customWidth="1"/>
    <col min="12058" max="12058" width="1.44140625" style="6" customWidth="1"/>
    <col min="12059" max="12062" width="3" style="6" customWidth="1"/>
    <col min="12063" max="12063" width="2.5546875" style="6" bestFit="1" customWidth="1"/>
    <col min="12064" max="12064" width="3" style="6" customWidth="1"/>
    <col min="12065" max="12065" width="3.88671875" style="6" bestFit="1" customWidth="1"/>
    <col min="12066" max="12066" width="1" style="6" customWidth="1"/>
    <col min="12067" max="12067" width="3" style="6" customWidth="1"/>
    <col min="12068" max="12068" width="1" style="6" customWidth="1"/>
    <col min="12069" max="12288" width="3" style="6"/>
    <col min="12289" max="12289" width="21.33203125" style="6" bestFit="1" customWidth="1"/>
    <col min="12290" max="12313" width="2.88671875" style="6" customWidth="1"/>
    <col min="12314" max="12314" width="1.44140625" style="6" customWidth="1"/>
    <col min="12315" max="12318" width="3" style="6" customWidth="1"/>
    <col min="12319" max="12319" width="2.5546875" style="6" bestFit="1" customWidth="1"/>
    <col min="12320" max="12320" width="3" style="6" customWidth="1"/>
    <col min="12321" max="12321" width="3.88671875" style="6" bestFit="1" customWidth="1"/>
    <col min="12322" max="12322" width="1" style="6" customWidth="1"/>
    <col min="12323" max="12323" width="3" style="6" customWidth="1"/>
    <col min="12324" max="12324" width="1" style="6" customWidth="1"/>
    <col min="12325" max="12544" width="3" style="6"/>
    <col min="12545" max="12545" width="21.33203125" style="6" bestFit="1" customWidth="1"/>
    <col min="12546" max="12569" width="2.88671875" style="6" customWidth="1"/>
    <col min="12570" max="12570" width="1.44140625" style="6" customWidth="1"/>
    <col min="12571" max="12574" width="3" style="6" customWidth="1"/>
    <col min="12575" max="12575" width="2.5546875" style="6" bestFit="1" customWidth="1"/>
    <col min="12576" max="12576" width="3" style="6" customWidth="1"/>
    <col min="12577" max="12577" width="3.88671875" style="6" bestFit="1" customWidth="1"/>
    <col min="12578" max="12578" width="1" style="6" customWidth="1"/>
    <col min="12579" max="12579" width="3" style="6" customWidth="1"/>
    <col min="12580" max="12580" width="1" style="6" customWidth="1"/>
    <col min="12581" max="12800" width="3" style="6"/>
    <col min="12801" max="12801" width="21.33203125" style="6" bestFit="1" customWidth="1"/>
    <col min="12802" max="12825" width="2.88671875" style="6" customWidth="1"/>
    <col min="12826" max="12826" width="1.44140625" style="6" customWidth="1"/>
    <col min="12827" max="12830" width="3" style="6" customWidth="1"/>
    <col min="12831" max="12831" width="2.5546875" style="6" bestFit="1" customWidth="1"/>
    <col min="12832" max="12832" width="3" style="6" customWidth="1"/>
    <col min="12833" max="12833" width="3.88671875" style="6" bestFit="1" customWidth="1"/>
    <col min="12834" max="12834" width="1" style="6" customWidth="1"/>
    <col min="12835" max="12835" width="3" style="6" customWidth="1"/>
    <col min="12836" max="12836" width="1" style="6" customWidth="1"/>
    <col min="12837" max="13056" width="3" style="6"/>
    <col min="13057" max="13057" width="21.33203125" style="6" bestFit="1" customWidth="1"/>
    <col min="13058" max="13081" width="2.88671875" style="6" customWidth="1"/>
    <col min="13082" max="13082" width="1.44140625" style="6" customWidth="1"/>
    <col min="13083" max="13086" width="3" style="6" customWidth="1"/>
    <col min="13087" max="13087" width="2.5546875" style="6" bestFit="1" customWidth="1"/>
    <col min="13088" max="13088" width="3" style="6" customWidth="1"/>
    <col min="13089" max="13089" width="3.88671875" style="6" bestFit="1" customWidth="1"/>
    <col min="13090" max="13090" width="1" style="6" customWidth="1"/>
    <col min="13091" max="13091" width="3" style="6" customWidth="1"/>
    <col min="13092" max="13092" width="1" style="6" customWidth="1"/>
    <col min="13093" max="13312" width="3" style="6"/>
    <col min="13313" max="13313" width="21.33203125" style="6" bestFit="1" customWidth="1"/>
    <col min="13314" max="13337" width="2.88671875" style="6" customWidth="1"/>
    <col min="13338" max="13338" width="1.44140625" style="6" customWidth="1"/>
    <col min="13339" max="13342" width="3" style="6" customWidth="1"/>
    <col min="13343" max="13343" width="2.5546875" style="6" bestFit="1" customWidth="1"/>
    <col min="13344" max="13344" width="3" style="6" customWidth="1"/>
    <col min="13345" max="13345" width="3.88671875" style="6" bestFit="1" customWidth="1"/>
    <col min="13346" max="13346" width="1" style="6" customWidth="1"/>
    <col min="13347" max="13347" width="3" style="6" customWidth="1"/>
    <col min="13348" max="13348" width="1" style="6" customWidth="1"/>
    <col min="13349" max="13568" width="3" style="6"/>
    <col min="13569" max="13569" width="21.33203125" style="6" bestFit="1" customWidth="1"/>
    <col min="13570" max="13593" width="2.88671875" style="6" customWidth="1"/>
    <col min="13594" max="13594" width="1.44140625" style="6" customWidth="1"/>
    <col min="13595" max="13598" width="3" style="6" customWidth="1"/>
    <col min="13599" max="13599" width="2.5546875" style="6" bestFit="1" customWidth="1"/>
    <col min="13600" max="13600" width="3" style="6" customWidth="1"/>
    <col min="13601" max="13601" width="3.88671875" style="6" bestFit="1" customWidth="1"/>
    <col min="13602" max="13602" width="1" style="6" customWidth="1"/>
    <col min="13603" max="13603" width="3" style="6" customWidth="1"/>
    <col min="13604" max="13604" width="1" style="6" customWidth="1"/>
    <col min="13605" max="13824" width="3" style="6"/>
    <col min="13825" max="13825" width="21.33203125" style="6" bestFit="1" customWidth="1"/>
    <col min="13826" max="13849" width="2.88671875" style="6" customWidth="1"/>
    <col min="13850" max="13850" width="1.44140625" style="6" customWidth="1"/>
    <col min="13851" max="13854" width="3" style="6" customWidth="1"/>
    <col min="13855" max="13855" width="2.5546875" style="6" bestFit="1" customWidth="1"/>
    <col min="13856" max="13856" width="3" style="6" customWidth="1"/>
    <col min="13857" max="13857" width="3.88671875" style="6" bestFit="1" customWidth="1"/>
    <col min="13858" max="13858" width="1" style="6" customWidth="1"/>
    <col min="13859" max="13859" width="3" style="6" customWidth="1"/>
    <col min="13860" max="13860" width="1" style="6" customWidth="1"/>
    <col min="13861" max="14080" width="3" style="6"/>
    <col min="14081" max="14081" width="21.33203125" style="6" bestFit="1" customWidth="1"/>
    <col min="14082" max="14105" width="2.88671875" style="6" customWidth="1"/>
    <col min="14106" max="14106" width="1.44140625" style="6" customWidth="1"/>
    <col min="14107" max="14110" width="3" style="6" customWidth="1"/>
    <col min="14111" max="14111" width="2.5546875" style="6" bestFit="1" customWidth="1"/>
    <col min="14112" max="14112" width="3" style="6" customWidth="1"/>
    <col min="14113" max="14113" width="3.88671875" style="6" bestFit="1" customWidth="1"/>
    <col min="14114" max="14114" width="1" style="6" customWidth="1"/>
    <col min="14115" max="14115" width="3" style="6" customWidth="1"/>
    <col min="14116" max="14116" width="1" style="6" customWidth="1"/>
    <col min="14117" max="14336" width="3" style="6"/>
    <col min="14337" max="14337" width="21.33203125" style="6" bestFit="1" customWidth="1"/>
    <col min="14338" max="14361" width="2.88671875" style="6" customWidth="1"/>
    <col min="14362" max="14362" width="1.44140625" style="6" customWidth="1"/>
    <col min="14363" max="14366" width="3" style="6" customWidth="1"/>
    <col min="14367" max="14367" width="2.5546875" style="6" bestFit="1" customWidth="1"/>
    <col min="14368" max="14368" width="3" style="6" customWidth="1"/>
    <col min="14369" max="14369" width="3.88671875" style="6" bestFit="1" customWidth="1"/>
    <col min="14370" max="14370" width="1" style="6" customWidth="1"/>
    <col min="14371" max="14371" width="3" style="6" customWidth="1"/>
    <col min="14372" max="14372" width="1" style="6" customWidth="1"/>
    <col min="14373" max="14592" width="3" style="6"/>
    <col min="14593" max="14593" width="21.33203125" style="6" bestFit="1" customWidth="1"/>
    <col min="14594" max="14617" width="2.88671875" style="6" customWidth="1"/>
    <col min="14618" max="14618" width="1.44140625" style="6" customWidth="1"/>
    <col min="14619" max="14622" width="3" style="6" customWidth="1"/>
    <col min="14623" max="14623" width="2.5546875" style="6" bestFit="1" customWidth="1"/>
    <col min="14624" max="14624" width="3" style="6" customWidth="1"/>
    <col min="14625" max="14625" width="3.88671875" style="6" bestFit="1" customWidth="1"/>
    <col min="14626" max="14626" width="1" style="6" customWidth="1"/>
    <col min="14627" max="14627" width="3" style="6" customWidth="1"/>
    <col min="14628" max="14628" width="1" style="6" customWidth="1"/>
    <col min="14629" max="14848" width="3" style="6"/>
    <col min="14849" max="14849" width="21.33203125" style="6" bestFit="1" customWidth="1"/>
    <col min="14850" max="14873" width="2.88671875" style="6" customWidth="1"/>
    <col min="14874" max="14874" width="1.44140625" style="6" customWidth="1"/>
    <col min="14875" max="14878" width="3" style="6" customWidth="1"/>
    <col min="14879" max="14879" width="2.5546875" style="6" bestFit="1" customWidth="1"/>
    <col min="14880" max="14880" width="3" style="6" customWidth="1"/>
    <col min="14881" max="14881" width="3.88671875" style="6" bestFit="1" customWidth="1"/>
    <col min="14882" max="14882" width="1" style="6" customWidth="1"/>
    <col min="14883" max="14883" width="3" style="6" customWidth="1"/>
    <col min="14884" max="14884" width="1" style="6" customWidth="1"/>
    <col min="14885" max="15104" width="3" style="6"/>
    <col min="15105" max="15105" width="21.33203125" style="6" bestFit="1" customWidth="1"/>
    <col min="15106" max="15129" width="2.88671875" style="6" customWidth="1"/>
    <col min="15130" max="15130" width="1.44140625" style="6" customWidth="1"/>
    <col min="15131" max="15134" width="3" style="6" customWidth="1"/>
    <col min="15135" max="15135" width="2.5546875" style="6" bestFit="1" customWidth="1"/>
    <col min="15136" max="15136" width="3" style="6" customWidth="1"/>
    <col min="15137" max="15137" width="3.88671875" style="6" bestFit="1" customWidth="1"/>
    <col min="15138" max="15138" width="1" style="6" customWidth="1"/>
    <col min="15139" max="15139" width="3" style="6" customWidth="1"/>
    <col min="15140" max="15140" width="1" style="6" customWidth="1"/>
    <col min="15141" max="15360" width="3" style="6"/>
    <col min="15361" max="15361" width="21.33203125" style="6" bestFit="1" customWidth="1"/>
    <col min="15362" max="15385" width="2.88671875" style="6" customWidth="1"/>
    <col min="15386" max="15386" width="1.44140625" style="6" customWidth="1"/>
    <col min="15387" max="15390" width="3" style="6" customWidth="1"/>
    <col min="15391" max="15391" width="2.5546875" style="6" bestFit="1" customWidth="1"/>
    <col min="15392" max="15392" width="3" style="6" customWidth="1"/>
    <col min="15393" max="15393" width="3.88671875" style="6" bestFit="1" customWidth="1"/>
    <col min="15394" max="15394" width="1" style="6" customWidth="1"/>
    <col min="15395" max="15395" width="3" style="6" customWidth="1"/>
    <col min="15396" max="15396" width="1" style="6" customWidth="1"/>
    <col min="15397" max="15616" width="3" style="6"/>
    <col min="15617" max="15617" width="21.33203125" style="6" bestFit="1" customWidth="1"/>
    <col min="15618" max="15641" width="2.88671875" style="6" customWidth="1"/>
    <col min="15642" max="15642" width="1.44140625" style="6" customWidth="1"/>
    <col min="15643" max="15646" width="3" style="6" customWidth="1"/>
    <col min="15647" max="15647" width="2.5546875" style="6" bestFit="1" customWidth="1"/>
    <col min="15648" max="15648" width="3" style="6" customWidth="1"/>
    <col min="15649" max="15649" width="3.88671875" style="6" bestFit="1" customWidth="1"/>
    <col min="15650" max="15650" width="1" style="6" customWidth="1"/>
    <col min="15651" max="15651" width="3" style="6" customWidth="1"/>
    <col min="15652" max="15652" width="1" style="6" customWidth="1"/>
    <col min="15653" max="15872" width="3" style="6"/>
    <col min="15873" max="15873" width="21.33203125" style="6" bestFit="1" customWidth="1"/>
    <col min="15874" max="15897" width="2.88671875" style="6" customWidth="1"/>
    <col min="15898" max="15898" width="1.44140625" style="6" customWidth="1"/>
    <col min="15899" max="15902" width="3" style="6" customWidth="1"/>
    <col min="15903" max="15903" width="2.5546875" style="6" bestFit="1" customWidth="1"/>
    <col min="15904" max="15904" width="3" style="6" customWidth="1"/>
    <col min="15905" max="15905" width="3.88671875" style="6" bestFit="1" customWidth="1"/>
    <col min="15906" max="15906" width="1" style="6" customWidth="1"/>
    <col min="15907" max="15907" width="3" style="6" customWidth="1"/>
    <col min="15908" max="15908" width="1" style="6" customWidth="1"/>
    <col min="15909" max="16128" width="3" style="6"/>
    <col min="16129" max="16129" width="21.33203125" style="6" bestFit="1" customWidth="1"/>
    <col min="16130" max="16153" width="2.88671875" style="6" customWidth="1"/>
    <col min="16154" max="16154" width="1.44140625" style="6" customWidth="1"/>
    <col min="16155" max="16158" width="3" style="6" customWidth="1"/>
    <col min="16159" max="16159" width="2.5546875" style="6" bestFit="1" customWidth="1"/>
    <col min="16160" max="16160" width="3" style="6" customWidth="1"/>
    <col min="16161" max="16161" width="3.88671875" style="6" bestFit="1" customWidth="1"/>
    <col min="16162" max="16162" width="1" style="6" customWidth="1"/>
    <col min="16163" max="16163" width="3" style="6" customWidth="1"/>
    <col min="16164" max="16164" width="1" style="6" customWidth="1"/>
    <col min="16165" max="16384" width="3" style="6"/>
  </cols>
  <sheetData>
    <row r="1" spans="1:37" ht="16.2" thickBot="1" x14ac:dyDescent="0.35">
      <c r="A1" s="5" t="s">
        <v>34</v>
      </c>
      <c r="AA1" s="7" t="s">
        <v>47</v>
      </c>
      <c r="AB1" s="8"/>
      <c r="AC1" s="8"/>
      <c r="AD1" s="8"/>
      <c r="AE1" s="8"/>
      <c r="AF1" s="8"/>
      <c r="AG1" s="8"/>
      <c r="AI1" s="9"/>
      <c r="AJ1" s="10"/>
    </row>
    <row r="2" spans="1:37" ht="33.75" customHeight="1" thickTop="1" thickBot="1" x14ac:dyDescent="0.35">
      <c r="A2" s="97" t="s">
        <v>179</v>
      </c>
      <c r="B2" s="11" t="str">
        <f>(A3)</f>
        <v>Trecskó</v>
      </c>
      <c r="C2" s="12"/>
      <c r="D2" s="11"/>
      <c r="E2" s="11"/>
      <c r="F2" s="13" t="str">
        <f>(A4)</f>
        <v>ifj. Morvai</v>
      </c>
      <c r="G2" s="11"/>
      <c r="H2" s="11"/>
      <c r="I2" s="11"/>
      <c r="J2" s="13" t="str">
        <f>(A5)</f>
        <v>Böcskei B.</v>
      </c>
      <c r="K2" s="11"/>
      <c r="L2" s="11"/>
      <c r="M2" s="11"/>
      <c r="N2" s="13" t="str">
        <f>(A6)</f>
        <v>Berend</v>
      </c>
      <c r="O2" s="11"/>
      <c r="P2" s="11"/>
      <c r="Q2" s="11"/>
      <c r="R2" s="13" t="str">
        <f>(A7)</f>
        <v>Máté</v>
      </c>
      <c r="S2" s="11"/>
      <c r="T2" s="11"/>
      <c r="U2" s="11"/>
      <c r="V2" s="13" t="str">
        <f>(A8)</f>
        <v>kimaradó</v>
      </c>
      <c r="W2" s="11"/>
      <c r="X2" s="11"/>
      <c r="Y2" s="11"/>
      <c r="Z2" s="14"/>
      <c r="AA2" s="15" t="s">
        <v>23</v>
      </c>
      <c r="AB2" s="16" t="s">
        <v>24</v>
      </c>
      <c r="AC2" s="16" t="s">
        <v>25</v>
      </c>
      <c r="AD2" s="16" t="s">
        <v>26</v>
      </c>
      <c r="AE2" s="113" t="s">
        <v>27</v>
      </c>
      <c r="AF2" s="113" t="s">
        <v>28</v>
      </c>
      <c r="AG2" s="17" t="s">
        <v>29</v>
      </c>
      <c r="AI2" s="18" t="s">
        <v>30</v>
      </c>
      <c r="AJ2" s="19"/>
      <c r="AK2" s="20" t="s">
        <v>31</v>
      </c>
    </row>
    <row r="3" spans="1:37" ht="22.5" customHeight="1" thickTop="1" x14ac:dyDescent="0.3">
      <c r="A3" s="98" t="s">
        <v>181</v>
      </c>
      <c r="B3" s="21"/>
      <c r="C3" s="22"/>
      <c r="D3" s="22"/>
      <c r="E3" s="22"/>
      <c r="F3" s="23">
        <v>5</v>
      </c>
      <c r="G3" s="24">
        <f>(N26)</f>
        <v>1</v>
      </c>
      <c r="H3" s="24">
        <f>(P26)</f>
        <v>1</v>
      </c>
      <c r="I3" s="25" t="str">
        <f>IF(G3=".","-",IF(G3&gt;H3,"g",IF(G3=H3,"d","v")))</f>
        <v>d</v>
      </c>
      <c r="J3" s="23">
        <v>4</v>
      </c>
      <c r="K3" s="24">
        <f>(N24)</f>
        <v>2</v>
      </c>
      <c r="L3" s="24">
        <f>(P24)</f>
        <v>1</v>
      </c>
      <c r="M3" s="25" t="str">
        <f>IF(K3=".","-",IF(K3&gt;L3,"g",IF(K3=L3,"d","v")))</f>
        <v>g</v>
      </c>
      <c r="N3" s="23">
        <v>3</v>
      </c>
      <c r="O3" s="24">
        <f>(N19)</f>
        <v>0</v>
      </c>
      <c r="P3" s="24">
        <f>(P19)</f>
        <v>1</v>
      </c>
      <c r="Q3" s="25" t="str">
        <f>IF(O3=".","-",IF(O3&gt;P3,"g",IF(O3=P3,"d","v")))</f>
        <v>v</v>
      </c>
      <c r="R3" s="23">
        <v>2</v>
      </c>
      <c r="S3" s="24">
        <f>(N16)</f>
        <v>1</v>
      </c>
      <c r="T3" s="24">
        <f>(P16)</f>
        <v>1</v>
      </c>
      <c r="U3" s="25" t="str">
        <f>IF(S3=".","-",IF(S3&gt;T3,"g",IF(S3=T3,"d","v")))</f>
        <v>d</v>
      </c>
      <c r="V3" s="23">
        <v>1</v>
      </c>
      <c r="W3" s="24" t="str">
        <f>(N10)</f>
        <v>.</v>
      </c>
      <c r="X3" s="24" t="str">
        <f>(P10)</f>
        <v>.</v>
      </c>
      <c r="Y3" s="25" t="str">
        <f>IF(W3=".","-",IF(W3&gt;X3,"g",IF(W3=X3,"d","v")))</f>
        <v>-</v>
      </c>
      <c r="Z3" s="26"/>
      <c r="AA3" s="27">
        <f t="shared" ref="AA3:AA8" si="0">SUM(AB3:AD3)</f>
        <v>4</v>
      </c>
      <c r="AB3" s="28">
        <f t="shared" ref="AB3:AB8" si="1">COUNTIF(B3:Y3,"g")</f>
        <v>1</v>
      </c>
      <c r="AC3" s="28">
        <f t="shared" ref="AC3:AC8" si="2">COUNTIF(B3:Y3,"d")</f>
        <v>2</v>
      </c>
      <c r="AD3" s="28">
        <f t="shared" ref="AD3:AD8" si="3">COUNTIF(B3:Y3,"v")</f>
        <v>1</v>
      </c>
      <c r="AE3" s="29">
        <f>SUM(IF(G3&lt;&gt;".",G3)+IF(K3&lt;&gt;".",K3)+IF(O3&lt;&gt;".",O3)+IF(S3&lt;&gt;".",S3)+IF(W3&lt;&gt;".",W3))</f>
        <v>4</v>
      </c>
      <c r="AF3" s="29">
        <f>SUM(IF(H3&lt;&gt;".",H3)+IF(L3&lt;&gt;".",L3)+IF(P3&lt;&gt;".",P3)+IF(T3&lt;&gt;".",T3)+IF(X3&lt;&gt;".",X3))</f>
        <v>4</v>
      </c>
      <c r="AG3" s="30">
        <f t="shared" ref="AG3:AG8" si="4">SUM(AB3*3+AC3*1)</f>
        <v>5</v>
      </c>
      <c r="AI3" s="31">
        <f t="shared" ref="AI3:AI8" si="5">RANK(AG3,$AG$3:$AG$8,0)</f>
        <v>3</v>
      </c>
      <c r="AJ3" s="32"/>
      <c r="AK3" s="33">
        <f t="shared" ref="AK3:AK8" si="6">SUM(AE3-AF3)</f>
        <v>0</v>
      </c>
    </row>
    <row r="4" spans="1:37" ht="22.5" customHeight="1" x14ac:dyDescent="0.3">
      <c r="A4" s="99" t="s">
        <v>125</v>
      </c>
      <c r="B4" s="34">
        <v>5</v>
      </c>
      <c r="C4" s="35">
        <f>(P26)</f>
        <v>1</v>
      </c>
      <c r="D4" s="35">
        <f>(N26)</f>
        <v>1</v>
      </c>
      <c r="E4" s="36" t="str">
        <f>IF(C4=".","-",IF(C4&gt;D4,"g",IF(C4=D4,"d","v")))</f>
        <v>d</v>
      </c>
      <c r="F4" s="37"/>
      <c r="G4" s="38"/>
      <c r="H4" s="38"/>
      <c r="I4" s="38"/>
      <c r="J4" s="34">
        <v>3</v>
      </c>
      <c r="K4" s="35">
        <f>(N18)</f>
        <v>3</v>
      </c>
      <c r="L4" s="35">
        <f>(P18)</f>
        <v>0</v>
      </c>
      <c r="M4" s="36" t="str">
        <f>IF(K4=".","-",IF(K4&gt;L4,"g",IF(K4=L4,"d","v")))</f>
        <v>g</v>
      </c>
      <c r="N4" s="34">
        <v>2</v>
      </c>
      <c r="O4" s="35">
        <f>(N15)</f>
        <v>0</v>
      </c>
      <c r="P4" s="35">
        <f>(P15)</f>
        <v>0</v>
      </c>
      <c r="Q4" s="36" t="str">
        <f>IF(O4=".","-",IF(O4&gt;P4,"g",IF(O4=P4,"d","v")))</f>
        <v>d</v>
      </c>
      <c r="R4" s="34">
        <v>1</v>
      </c>
      <c r="S4" s="35">
        <f>(N12)</f>
        <v>2</v>
      </c>
      <c r="T4" s="35">
        <f>(P12)</f>
        <v>0</v>
      </c>
      <c r="U4" s="36" t="str">
        <f>IF(S4=".","-",IF(S4&gt;T4,"g",IF(S4=T4,"d","v")))</f>
        <v>g</v>
      </c>
      <c r="V4" s="34">
        <v>4</v>
      </c>
      <c r="W4" s="35" t="str">
        <f>(N23)</f>
        <v>.</v>
      </c>
      <c r="X4" s="35" t="str">
        <f>(P23)</f>
        <v>.</v>
      </c>
      <c r="Y4" s="36" t="str">
        <f>IF(W4=".","-",IF(W4&gt;X4,"g",IF(W4=X4,"d","v")))</f>
        <v>-</v>
      </c>
      <c r="Z4" s="39"/>
      <c r="AA4" s="100">
        <f t="shared" si="0"/>
        <v>4</v>
      </c>
      <c r="AB4" s="101">
        <f t="shared" si="1"/>
        <v>2</v>
      </c>
      <c r="AC4" s="101">
        <f t="shared" si="2"/>
        <v>2</v>
      </c>
      <c r="AD4" s="101">
        <f t="shared" si="3"/>
        <v>0</v>
      </c>
      <c r="AE4" s="114">
        <f>SUM(IF(C4&lt;&gt;".",C4)+IF(K4&lt;&gt;".",K4)+IF(O4&lt;&gt;".",O4)+IF(S4&lt;&gt;".",S4)+IF(W4&lt;&gt;".",W4))</f>
        <v>6</v>
      </c>
      <c r="AF4" s="114">
        <f>SUM(IF(D4&lt;&gt;".",D4)+IF(L4&lt;&gt;".",L4)+IF(P4&lt;&gt;".",P4)+IF(T4&lt;&gt;".",T4)+IF(X4&lt;&gt;".",X4))</f>
        <v>1</v>
      </c>
      <c r="AG4" s="40">
        <f t="shared" si="4"/>
        <v>8</v>
      </c>
      <c r="AI4" s="31">
        <f t="shared" si="5"/>
        <v>1</v>
      </c>
      <c r="AJ4" s="32"/>
      <c r="AK4" s="33">
        <f t="shared" si="6"/>
        <v>5</v>
      </c>
    </row>
    <row r="5" spans="1:37" ht="22.5" customHeight="1" x14ac:dyDescent="0.3">
      <c r="A5" s="99" t="s">
        <v>134</v>
      </c>
      <c r="B5" s="34">
        <v>4</v>
      </c>
      <c r="C5" s="35">
        <f>(P24)</f>
        <v>1</v>
      </c>
      <c r="D5" s="35">
        <f>(N24)</f>
        <v>2</v>
      </c>
      <c r="E5" s="36" t="str">
        <f>IF(C5=".","-",IF(C5&gt;D5,"g",IF(C5=D5,"d","v")))</f>
        <v>v</v>
      </c>
      <c r="F5" s="34">
        <v>3</v>
      </c>
      <c r="G5" s="35">
        <f>(P18)</f>
        <v>0</v>
      </c>
      <c r="H5" s="35">
        <f>(N18)</f>
        <v>3</v>
      </c>
      <c r="I5" s="36" t="str">
        <f>IF(G5=".","-",IF(G5&gt;H5,"g",IF(G5=H5,"d","v")))</f>
        <v>v</v>
      </c>
      <c r="J5" s="115"/>
      <c r="K5" s="38"/>
      <c r="L5" s="38"/>
      <c r="M5" s="38"/>
      <c r="N5" s="34">
        <v>1</v>
      </c>
      <c r="O5" s="35">
        <f>(N11)</f>
        <v>3</v>
      </c>
      <c r="P5" s="35">
        <f>(P11)</f>
        <v>0</v>
      </c>
      <c r="Q5" s="36" t="str">
        <f>IF(O5=".","-",IF(O5&gt;P5,"g",IF(O5=P5,"d","v")))</f>
        <v>g</v>
      </c>
      <c r="R5" s="34">
        <v>5</v>
      </c>
      <c r="S5" s="35">
        <f>(N27)</f>
        <v>1</v>
      </c>
      <c r="T5" s="35">
        <f>(P27)</f>
        <v>0</v>
      </c>
      <c r="U5" s="36" t="str">
        <f>IF(S5=".","-",IF(S5&gt;T5,"g",IF(S5=T5,"d","v")))</f>
        <v>g</v>
      </c>
      <c r="V5" s="34">
        <v>2</v>
      </c>
      <c r="W5" s="35" t="str">
        <f>(N14)</f>
        <v>.</v>
      </c>
      <c r="X5" s="35" t="str">
        <f>(P14)</f>
        <v>.</v>
      </c>
      <c r="Y5" s="36" t="str">
        <f>IF(W5=".","-",IF(W5&gt;X5,"g",IF(W5=X5,"d","v")))</f>
        <v>-</v>
      </c>
      <c r="Z5" s="39"/>
      <c r="AA5" s="100">
        <f t="shared" si="0"/>
        <v>4</v>
      </c>
      <c r="AB5" s="101">
        <f t="shared" si="1"/>
        <v>2</v>
      </c>
      <c r="AC5" s="101">
        <f t="shared" si="2"/>
        <v>0</v>
      </c>
      <c r="AD5" s="101">
        <f t="shared" si="3"/>
        <v>2</v>
      </c>
      <c r="AE5" s="114">
        <f>SUM(IF(C5&lt;&gt;".",C5)+IF(G5&lt;&gt;".",G5)+IF(O5&lt;&gt;".",O5)+IF(S5&lt;&gt;".",S5)+IF(W5&lt;&gt;".",W5))</f>
        <v>5</v>
      </c>
      <c r="AF5" s="114">
        <f>SUM(IF(H5&lt;&gt;".",H5)+IF(D5&lt;&gt;".",D5)+IF(P5&lt;&gt;".",P5)+IF(T5&lt;&gt;".",T5)+IF(X5&lt;&gt;".",X5))</f>
        <v>5</v>
      </c>
      <c r="AG5" s="40">
        <f t="shared" si="4"/>
        <v>6</v>
      </c>
      <c r="AI5" s="31">
        <f t="shared" si="5"/>
        <v>2</v>
      </c>
      <c r="AJ5" s="32"/>
      <c r="AK5" s="33">
        <f t="shared" si="6"/>
        <v>0</v>
      </c>
    </row>
    <row r="6" spans="1:37" ht="22.5" customHeight="1" x14ac:dyDescent="0.3">
      <c r="A6" s="99" t="s">
        <v>136</v>
      </c>
      <c r="B6" s="34">
        <v>3</v>
      </c>
      <c r="C6" s="35">
        <f>(P19)</f>
        <v>1</v>
      </c>
      <c r="D6" s="35">
        <f>(N19)</f>
        <v>0</v>
      </c>
      <c r="E6" s="36" t="str">
        <f>IF(C6=".","-",IF(C6&gt;D6,"g",IF(C6=D6,"d","v")))</f>
        <v>g</v>
      </c>
      <c r="F6" s="34">
        <v>2</v>
      </c>
      <c r="G6" s="35">
        <f>(P15)</f>
        <v>0</v>
      </c>
      <c r="H6" s="35">
        <f>(N15)</f>
        <v>0</v>
      </c>
      <c r="I6" s="36" t="str">
        <f>IF(G6=".","-",IF(G6&gt;H6,"g",IF(G6=H6,"d","v")))</f>
        <v>d</v>
      </c>
      <c r="J6" s="34">
        <v>1</v>
      </c>
      <c r="K6" s="35">
        <f>(P11)</f>
        <v>0</v>
      </c>
      <c r="L6" s="35">
        <f>(N11)</f>
        <v>3</v>
      </c>
      <c r="M6" s="36" t="str">
        <f>IF(K6=".","-",IF(K6&gt;L6,"g",IF(K6=L6,"d","v")))</f>
        <v>v</v>
      </c>
      <c r="N6" s="37"/>
      <c r="O6" s="38"/>
      <c r="P6" s="38"/>
      <c r="Q6" s="38"/>
      <c r="R6" s="34">
        <v>4</v>
      </c>
      <c r="S6" s="35">
        <f>(N22)</f>
        <v>0</v>
      </c>
      <c r="T6" s="35">
        <f>(P22)</f>
        <v>3</v>
      </c>
      <c r="U6" s="36" t="str">
        <f>IF(S6=".","-",IF(S6&gt;T6,"g",IF(S6=T6,"d","v")))</f>
        <v>v</v>
      </c>
      <c r="V6" s="34">
        <v>5</v>
      </c>
      <c r="W6" s="35" t="str">
        <f>(N28)</f>
        <v>.</v>
      </c>
      <c r="X6" s="35" t="str">
        <f>(P28)</f>
        <v>.</v>
      </c>
      <c r="Y6" s="36" t="str">
        <f>IF(W6=".","-",IF(W6&gt;X6,"g",IF(W6=X6,"d","v")))</f>
        <v>-</v>
      </c>
      <c r="Z6" s="39"/>
      <c r="AA6" s="100">
        <f t="shared" si="0"/>
        <v>4</v>
      </c>
      <c r="AB6" s="101">
        <f t="shared" si="1"/>
        <v>1</v>
      </c>
      <c r="AC6" s="101">
        <f t="shared" si="2"/>
        <v>1</v>
      </c>
      <c r="AD6" s="101">
        <f t="shared" si="3"/>
        <v>2</v>
      </c>
      <c r="AE6" s="114">
        <f>SUM(IF(G6&lt;&gt;".",G6)+IF(K6&lt;&gt;".",K6)+IF(C6&lt;&gt;".",C6)+IF(S6&lt;&gt;".",S6)+IF(W6&lt;&gt;".",W6))</f>
        <v>1</v>
      </c>
      <c r="AF6" s="114">
        <f>SUM(IF(H6&lt;&gt;".",H6)+IF(L6&lt;&gt;".",L6)+IF(D6&lt;&gt;".",D6)+IF(T6&lt;&gt;".",T6)+IF(X6&lt;&gt;".",X6))</f>
        <v>6</v>
      </c>
      <c r="AG6" s="40">
        <f t="shared" si="4"/>
        <v>4</v>
      </c>
      <c r="AI6" s="31">
        <f t="shared" si="5"/>
        <v>4</v>
      </c>
      <c r="AJ6" s="32"/>
      <c r="AK6" s="33">
        <f t="shared" si="6"/>
        <v>-5</v>
      </c>
    </row>
    <row r="7" spans="1:37" ht="22.5" customHeight="1" x14ac:dyDescent="0.3">
      <c r="A7" s="99" t="s">
        <v>144</v>
      </c>
      <c r="B7" s="34">
        <v>2</v>
      </c>
      <c r="C7" s="35">
        <f>(P16)</f>
        <v>1</v>
      </c>
      <c r="D7" s="35">
        <f>(N16)</f>
        <v>1</v>
      </c>
      <c r="E7" s="36" t="str">
        <f>IF(C7=".","-",IF(C7&gt;D7,"g",IF(C7=D7,"d","v")))</f>
        <v>d</v>
      </c>
      <c r="F7" s="34">
        <v>1</v>
      </c>
      <c r="G7" s="35">
        <f>(P12)</f>
        <v>0</v>
      </c>
      <c r="H7" s="35">
        <f>(N12)</f>
        <v>2</v>
      </c>
      <c r="I7" s="36" t="str">
        <f>IF(G7=".","-",IF(G7&gt;H7,"g",IF(G7=H7,"d","v")))</f>
        <v>v</v>
      </c>
      <c r="J7" s="34">
        <v>5</v>
      </c>
      <c r="K7" s="35">
        <f>(P27)</f>
        <v>0</v>
      </c>
      <c r="L7" s="35">
        <f>(N27)</f>
        <v>1</v>
      </c>
      <c r="M7" s="36" t="str">
        <f>IF(K7=".","-",IF(K7&gt;L7,"g",IF(K7=L7,"d","v")))</f>
        <v>v</v>
      </c>
      <c r="N7" s="116">
        <v>4</v>
      </c>
      <c r="O7" s="35">
        <f>(P22)</f>
        <v>3</v>
      </c>
      <c r="P7" s="35">
        <f>(N22)</f>
        <v>0</v>
      </c>
      <c r="Q7" s="36" t="str">
        <f>IF(O7=".","-",IF(O7&gt;P7,"g",IF(O7=P7,"d","v")))</f>
        <v>g</v>
      </c>
      <c r="R7" s="37"/>
      <c r="S7" s="38"/>
      <c r="T7" s="38"/>
      <c r="U7" s="38"/>
      <c r="V7" s="34">
        <v>3</v>
      </c>
      <c r="W7" s="35" t="str">
        <f>(N20)</f>
        <v>.</v>
      </c>
      <c r="X7" s="35" t="str">
        <f>(P20)</f>
        <v>.</v>
      </c>
      <c r="Y7" s="36" t="str">
        <f>IF(W7=".","-",IF(W7&gt;X7,"g",IF(W7=X7,"d","v")))</f>
        <v>-</v>
      </c>
      <c r="Z7" s="39"/>
      <c r="AA7" s="100">
        <f t="shared" si="0"/>
        <v>4</v>
      </c>
      <c r="AB7" s="101">
        <f t="shared" si="1"/>
        <v>1</v>
      </c>
      <c r="AC7" s="101">
        <f t="shared" si="2"/>
        <v>1</v>
      </c>
      <c r="AD7" s="101">
        <f t="shared" si="3"/>
        <v>2</v>
      </c>
      <c r="AE7" s="114">
        <f>SUM(IF(G7&lt;&gt;".",G7)+IF(K7&lt;&gt;".",K7)+IF(O7&lt;&gt;".",O7)+IF(C7&lt;&gt;".",C7)+IF(W7&lt;&gt;".",W7))</f>
        <v>4</v>
      </c>
      <c r="AF7" s="114">
        <f>SUM(IF(H7&lt;&gt;".",H7)+IF(L7&lt;&gt;".",L7)+IF(P7&lt;&gt;".",P7)+IF(D7&lt;&gt;".",D7)+IF(X7&lt;&gt;".",X7))</f>
        <v>4</v>
      </c>
      <c r="AG7" s="40">
        <f t="shared" si="4"/>
        <v>4</v>
      </c>
      <c r="AH7" s="102"/>
      <c r="AI7" s="31">
        <f t="shared" si="5"/>
        <v>4</v>
      </c>
      <c r="AJ7" s="32"/>
      <c r="AK7" s="33">
        <f t="shared" si="6"/>
        <v>0</v>
      </c>
    </row>
    <row r="8" spans="1:37" ht="22.5" customHeight="1" thickBot="1" x14ac:dyDescent="0.35">
      <c r="A8" s="103" t="s">
        <v>172</v>
      </c>
      <c r="B8" s="104">
        <v>1</v>
      </c>
      <c r="C8" s="105" t="str">
        <f>(P10)</f>
        <v>.</v>
      </c>
      <c r="D8" s="105" t="str">
        <f>(N10)</f>
        <v>.</v>
      </c>
      <c r="E8" s="106" t="str">
        <f>IF(C8=".","-",IF(C8&gt;D8,"g",IF(C8=D8,"d","v")))</f>
        <v>-</v>
      </c>
      <c r="F8" s="104">
        <v>4</v>
      </c>
      <c r="G8" s="105" t="str">
        <f>(P23)</f>
        <v>.</v>
      </c>
      <c r="H8" s="105" t="str">
        <f>(N23)</f>
        <v>.</v>
      </c>
      <c r="I8" s="106" t="str">
        <f>IF(G8=".","-",IF(G8&gt;H8,"g",IF(G8=H8,"d","v")))</f>
        <v>-</v>
      </c>
      <c r="J8" s="104">
        <v>2</v>
      </c>
      <c r="K8" s="105" t="str">
        <f>(P14)</f>
        <v>.</v>
      </c>
      <c r="L8" s="105" t="str">
        <f>(N14)</f>
        <v>.</v>
      </c>
      <c r="M8" s="106" t="str">
        <f>IF(K8=".","-",IF(K8&gt;L8,"g",IF(K8=L8,"d","v")))</f>
        <v>-</v>
      </c>
      <c r="N8" s="117">
        <v>5</v>
      </c>
      <c r="O8" s="105" t="str">
        <f>(X6)</f>
        <v>.</v>
      </c>
      <c r="P8" s="105" t="str">
        <f>(W6)</f>
        <v>.</v>
      </c>
      <c r="Q8" s="106" t="str">
        <f>IF(O8=".","-",IF(O8&gt;P8,"g",IF(O8=P8,"d","v")))</f>
        <v>-</v>
      </c>
      <c r="R8" s="104">
        <v>3</v>
      </c>
      <c r="S8" s="105" t="str">
        <f>(P20)</f>
        <v>.</v>
      </c>
      <c r="T8" s="105" t="str">
        <f>(N20)</f>
        <v>.</v>
      </c>
      <c r="U8" s="106" t="str">
        <f>IF(S8=".","-",IF(S8&gt;T8,"g",IF(S8=T8,"d","v")))</f>
        <v>-</v>
      </c>
      <c r="V8" s="107"/>
      <c r="W8" s="108"/>
      <c r="X8" s="108"/>
      <c r="Y8" s="108"/>
      <c r="Z8" s="14"/>
      <c r="AA8" s="109">
        <f t="shared" si="0"/>
        <v>0</v>
      </c>
      <c r="AB8" s="110">
        <f t="shared" si="1"/>
        <v>0</v>
      </c>
      <c r="AC8" s="110">
        <f t="shared" si="2"/>
        <v>0</v>
      </c>
      <c r="AD8" s="110">
        <f t="shared" si="3"/>
        <v>0</v>
      </c>
      <c r="AE8" s="111">
        <f>SUM(IF(G8&lt;&gt;".",G8)+IF(K8&lt;&gt;".",K8)+IF(O8&lt;&gt;".",O8)+IF(S8&lt;&gt;".",S8)+IF(C8&lt;&gt;".",C8))</f>
        <v>0</v>
      </c>
      <c r="AF8" s="111">
        <f>SUM(IF(H8&lt;&gt;".",H8)+IF(L8&lt;&gt;".",L8)+IF(P8&lt;&gt;".",P8)+IF(T8&lt;&gt;".",T8)+IF(D8&lt;&gt;".",D8))</f>
        <v>0</v>
      </c>
      <c r="AG8" s="112">
        <f t="shared" si="4"/>
        <v>0</v>
      </c>
      <c r="AI8" s="41">
        <f t="shared" si="5"/>
        <v>6</v>
      </c>
      <c r="AJ8" s="32"/>
      <c r="AK8" s="33">
        <f t="shared" si="6"/>
        <v>0</v>
      </c>
    </row>
    <row r="9" spans="1:37" ht="3.75" customHeight="1" thickTop="1" x14ac:dyDescent="0.25">
      <c r="B9" s="42"/>
      <c r="C9" s="43"/>
      <c r="D9" s="43"/>
      <c r="E9" s="44"/>
      <c r="F9" s="42"/>
      <c r="G9" s="43"/>
      <c r="H9" s="43"/>
      <c r="I9" s="44"/>
      <c r="J9" s="42"/>
      <c r="K9" s="43"/>
      <c r="L9" s="43"/>
      <c r="M9" s="44"/>
      <c r="N9" s="42"/>
      <c r="O9" s="43"/>
      <c r="P9" s="43"/>
      <c r="Q9" s="44"/>
      <c r="R9" s="42"/>
      <c r="S9" s="43"/>
      <c r="T9" s="43"/>
      <c r="U9" s="44"/>
      <c r="AA9" s="45"/>
      <c r="AB9" s="9"/>
      <c r="AC9" s="9"/>
      <c r="AD9" s="9"/>
      <c r="AE9" s="46"/>
      <c r="AF9" s="46"/>
      <c r="AG9" s="47"/>
    </row>
    <row r="10" spans="1:37" ht="24.6" x14ac:dyDescent="0.4">
      <c r="A10" s="48">
        <v>1</v>
      </c>
      <c r="B10" s="49"/>
      <c r="D10" s="10"/>
      <c r="L10" s="118" t="str">
        <f>($A$3)</f>
        <v>Trecskó</v>
      </c>
      <c r="N10" s="50" t="s">
        <v>32</v>
      </c>
      <c r="O10" s="51" t="s">
        <v>33</v>
      </c>
      <c r="P10" s="50" t="s">
        <v>32</v>
      </c>
      <c r="Q10" s="52"/>
      <c r="R10" s="119" t="str">
        <f>($A$8)</f>
        <v>kimaradó</v>
      </c>
    </row>
    <row r="11" spans="1:37" ht="20.399999999999999" x14ac:dyDescent="0.35">
      <c r="B11" s="53"/>
      <c r="L11" s="118" t="str">
        <f>($A$5)</f>
        <v>Böcskei B.</v>
      </c>
      <c r="N11" s="50">
        <v>3</v>
      </c>
      <c r="O11" s="51" t="s">
        <v>33</v>
      </c>
      <c r="P11" s="50">
        <v>0</v>
      </c>
      <c r="R11" s="119" t="str">
        <f>($A$6)</f>
        <v>Berend</v>
      </c>
    </row>
    <row r="12" spans="1:37" ht="20.399999999999999" x14ac:dyDescent="0.35">
      <c r="B12" s="53"/>
      <c r="D12" s="10"/>
      <c r="L12" s="118" t="str">
        <f>($A$4)</f>
        <v>ifj. Morvai</v>
      </c>
      <c r="N12" s="50">
        <v>2</v>
      </c>
      <c r="O12" s="51" t="s">
        <v>33</v>
      </c>
      <c r="P12" s="50">
        <v>0</v>
      </c>
      <c r="Q12" s="120"/>
      <c r="R12" s="119" t="str">
        <f>($A$7)</f>
        <v>Máté</v>
      </c>
    </row>
    <row r="13" spans="1:37" ht="3.75" customHeight="1" x14ac:dyDescent="0.4">
      <c r="A13" s="42"/>
      <c r="B13" s="53"/>
      <c r="C13" s="54"/>
      <c r="D13" s="55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6"/>
      <c r="P13" s="57"/>
      <c r="Q13" s="56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</row>
    <row r="14" spans="1:37" ht="24.6" x14ac:dyDescent="0.4">
      <c r="A14" s="48">
        <v>2</v>
      </c>
      <c r="B14" s="49"/>
      <c r="D14" s="10"/>
      <c r="K14" s="52"/>
      <c r="L14" s="118" t="str">
        <f>($A$5)</f>
        <v>Böcskei B.</v>
      </c>
      <c r="N14" s="50" t="s">
        <v>32</v>
      </c>
      <c r="O14" s="51" t="s">
        <v>33</v>
      </c>
      <c r="P14" s="50" t="s">
        <v>32</v>
      </c>
      <c r="Q14" s="52"/>
      <c r="R14" s="119" t="str">
        <f>($A$8)</f>
        <v>kimaradó</v>
      </c>
      <c r="AI14" s="58"/>
    </row>
    <row r="15" spans="1:37" ht="20.399999999999999" x14ac:dyDescent="0.35">
      <c r="B15" s="53"/>
      <c r="L15" s="118" t="str">
        <f>($A$4)</f>
        <v>ifj. Morvai</v>
      </c>
      <c r="N15" s="50">
        <v>0</v>
      </c>
      <c r="O15" s="51" t="s">
        <v>33</v>
      </c>
      <c r="P15" s="50">
        <v>0</v>
      </c>
      <c r="R15" s="119" t="str">
        <f>($A$6)</f>
        <v>Berend</v>
      </c>
      <c r="AI15" s="58"/>
    </row>
    <row r="16" spans="1:37" ht="20.399999999999999" x14ac:dyDescent="0.35">
      <c r="A16" s="42"/>
      <c r="B16" s="53"/>
      <c r="D16" s="10"/>
      <c r="L16" s="118" t="str">
        <f>($A$3)</f>
        <v>Trecskó</v>
      </c>
      <c r="N16" s="50">
        <v>1</v>
      </c>
      <c r="O16" s="51" t="s">
        <v>33</v>
      </c>
      <c r="P16" s="50">
        <v>1</v>
      </c>
      <c r="Q16" s="120"/>
      <c r="R16" s="119" t="str">
        <f>($A$7)</f>
        <v>Máté</v>
      </c>
      <c r="AI16" s="58"/>
    </row>
    <row r="17" spans="1:35" ht="3.75" customHeight="1" x14ac:dyDescent="0.4">
      <c r="A17" s="42"/>
      <c r="B17" s="53"/>
      <c r="C17" s="54"/>
      <c r="D17" s="55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6"/>
      <c r="P17" s="57"/>
      <c r="Q17" s="56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</row>
    <row r="18" spans="1:35" ht="24.6" x14ac:dyDescent="0.4">
      <c r="A18" s="48">
        <v>3</v>
      </c>
      <c r="B18" s="121"/>
      <c r="D18" s="10"/>
      <c r="L18" s="118" t="str">
        <f>($A$4)</f>
        <v>ifj. Morvai</v>
      </c>
      <c r="N18" s="50">
        <v>3</v>
      </c>
      <c r="O18" s="51" t="s">
        <v>33</v>
      </c>
      <c r="P18" s="50">
        <v>0</v>
      </c>
      <c r="Q18" s="52"/>
      <c r="R18" s="119" t="str">
        <f>($A$5)</f>
        <v>Böcskei B.</v>
      </c>
      <c r="AI18" s="58"/>
    </row>
    <row r="19" spans="1:35" ht="20.399999999999999" x14ac:dyDescent="0.35">
      <c r="B19" s="59"/>
      <c r="L19" s="118" t="str">
        <f>($A$3)</f>
        <v>Trecskó</v>
      </c>
      <c r="N19" s="50">
        <v>0</v>
      </c>
      <c r="O19" s="51" t="s">
        <v>33</v>
      </c>
      <c r="P19" s="50">
        <v>1</v>
      </c>
      <c r="R19" s="119" t="str">
        <f>($A$6)</f>
        <v>Berend</v>
      </c>
      <c r="AI19" s="58"/>
    </row>
    <row r="20" spans="1:35" ht="20.399999999999999" x14ac:dyDescent="0.35">
      <c r="A20" s="42"/>
      <c r="B20" s="59"/>
      <c r="D20" s="10"/>
      <c r="L20" s="118" t="str">
        <f>($A$7)</f>
        <v>Máté</v>
      </c>
      <c r="N20" s="50" t="s">
        <v>32</v>
      </c>
      <c r="O20" s="51" t="s">
        <v>33</v>
      </c>
      <c r="P20" s="50" t="s">
        <v>32</v>
      </c>
      <c r="Q20" s="120"/>
      <c r="R20" s="119" t="str">
        <f>($A$8)</f>
        <v>kimaradó</v>
      </c>
      <c r="AI20" s="58"/>
    </row>
    <row r="21" spans="1:35" ht="3.75" customHeight="1" x14ac:dyDescent="0.3">
      <c r="A21" s="42"/>
      <c r="B21" s="59"/>
      <c r="C21" s="122"/>
      <c r="D21" s="122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</row>
    <row r="22" spans="1:35" ht="24.6" x14ac:dyDescent="0.4">
      <c r="A22" s="48">
        <v>4</v>
      </c>
      <c r="B22" s="49"/>
      <c r="D22" s="10"/>
      <c r="L22" s="118" t="str">
        <f>($A$6)</f>
        <v>Berend</v>
      </c>
      <c r="N22" s="50">
        <v>0</v>
      </c>
      <c r="O22" s="51" t="s">
        <v>33</v>
      </c>
      <c r="P22" s="50">
        <v>3</v>
      </c>
      <c r="Q22" s="52"/>
      <c r="R22" s="119" t="str">
        <f>($A$7)</f>
        <v>Máté</v>
      </c>
    </row>
    <row r="23" spans="1:35" ht="20.399999999999999" x14ac:dyDescent="0.35">
      <c r="B23" s="53"/>
      <c r="L23" s="118" t="str">
        <f>($A$4)</f>
        <v>ifj. Morvai</v>
      </c>
      <c r="N23" s="50" t="s">
        <v>32</v>
      </c>
      <c r="O23" s="51" t="s">
        <v>33</v>
      </c>
      <c r="P23" s="50" t="s">
        <v>32</v>
      </c>
      <c r="R23" s="119" t="str">
        <f>($A$8)</f>
        <v>kimaradó</v>
      </c>
    </row>
    <row r="24" spans="1:35" ht="20.399999999999999" x14ac:dyDescent="0.35">
      <c r="A24" s="42"/>
      <c r="B24" s="53"/>
      <c r="D24" s="10"/>
      <c r="L24" s="118" t="str">
        <f>($A$3)</f>
        <v>Trecskó</v>
      </c>
      <c r="N24" s="50">
        <v>2</v>
      </c>
      <c r="O24" s="51" t="s">
        <v>33</v>
      </c>
      <c r="P24" s="50">
        <v>1</v>
      </c>
      <c r="Q24" s="120"/>
      <c r="R24" s="119" t="str">
        <f>($A$5)</f>
        <v>Böcskei B.</v>
      </c>
    </row>
    <row r="25" spans="1:35" ht="3.75" customHeight="1" x14ac:dyDescent="0.4">
      <c r="A25" s="42"/>
      <c r="B25" s="53"/>
      <c r="C25" s="54"/>
      <c r="D25" s="55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6"/>
      <c r="P25" s="57"/>
      <c r="Q25" s="56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</row>
    <row r="26" spans="1:35" ht="24.6" x14ac:dyDescent="0.4">
      <c r="A26" s="48">
        <v>5</v>
      </c>
      <c r="B26" s="121"/>
      <c r="D26" s="10"/>
      <c r="L26" s="118" t="str">
        <f>($A$3)</f>
        <v>Trecskó</v>
      </c>
      <c r="M26" s="52"/>
      <c r="N26" s="50">
        <v>1</v>
      </c>
      <c r="O26" s="51" t="s">
        <v>33</v>
      </c>
      <c r="P26" s="50">
        <v>1</v>
      </c>
      <c r="R26" s="119" t="str">
        <f>($A$4)</f>
        <v>ifj. Morvai</v>
      </c>
    </row>
    <row r="27" spans="1:35" ht="20.399999999999999" x14ac:dyDescent="0.35">
      <c r="B27" s="59"/>
      <c r="L27" s="118" t="str">
        <f>($A$5)</f>
        <v>Böcskei B.</v>
      </c>
      <c r="N27" s="50">
        <v>1</v>
      </c>
      <c r="O27" s="51" t="s">
        <v>33</v>
      </c>
      <c r="P27" s="50">
        <v>0</v>
      </c>
      <c r="R27" s="119" t="str">
        <f>($A$7)</f>
        <v>Máté</v>
      </c>
    </row>
    <row r="28" spans="1:35" ht="20.399999999999999" x14ac:dyDescent="0.35">
      <c r="A28" s="42"/>
      <c r="B28" s="59"/>
      <c r="D28" s="10"/>
      <c r="L28" s="118" t="str">
        <f>($A$6)</f>
        <v>Berend</v>
      </c>
      <c r="N28" s="50" t="s">
        <v>32</v>
      </c>
      <c r="O28" s="51" t="s">
        <v>33</v>
      </c>
      <c r="P28" s="50" t="s">
        <v>32</v>
      </c>
      <c r="Q28" s="120"/>
      <c r="R28" s="119" t="str">
        <f>($A$8)</f>
        <v>kimaradó</v>
      </c>
    </row>
    <row r="29" spans="1:35" ht="3.75" customHeight="1" x14ac:dyDescent="0.3">
      <c r="A29" s="42"/>
      <c r="B29" s="59"/>
      <c r="C29" s="122"/>
      <c r="D29" s="122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</row>
    <row r="31" spans="1:35" x14ac:dyDescent="0.25">
      <c r="A31" s="42"/>
    </row>
    <row r="32" spans="1:35" x14ac:dyDescent="0.25">
      <c r="A32" s="42"/>
    </row>
    <row r="33" ht="3.75" customHeight="1" x14ac:dyDescent="0.25"/>
  </sheetData>
  <conditionalFormatting sqref="I3 M3:M4 Q3:Q5 U3:U6 Y3:Y7 E4:E8 I5:I8 M6:M8 Q7:Q8 U8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03A66-F634-421D-B499-9DE292DDEA2E}">
  <sheetPr>
    <pageSetUpPr fitToPage="1"/>
  </sheetPr>
  <dimension ref="A1:AK33"/>
  <sheetViews>
    <sheetView defaultGridColor="0" colorId="22" zoomScaleNormal="100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5"/>
  <cols>
    <col min="1" max="1" width="21.33203125" style="6" bestFit="1" customWidth="1"/>
    <col min="2" max="25" width="2.88671875" style="6" customWidth="1"/>
    <col min="26" max="26" width="1.44140625" style="6" customWidth="1"/>
    <col min="27" max="30" width="3" style="6" customWidth="1"/>
    <col min="31" max="31" width="2.5546875" style="6" bestFit="1" customWidth="1"/>
    <col min="32" max="32" width="3" style="6" customWidth="1"/>
    <col min="33" max="33" width="3.88671875" style="6" bestFit="1" customWidth="1"/>
    <col min="34" max="34" width="1" style="6" customWidth="1"/>
    <col min="35" max="35" width="3" style="6" customWidth="1"/>
    <col min="36" max="36" width="1" style="6" customWidth="1"/>
    <col min="37" max="256" width="3" style="6"/>
    <col min="257" max="257" width="21.33203125" style="6" bestFit="1" customWidth="1"/>
    <col min="258" max="281" width="2.88671875" style="6" customWidth="1"/>
    <col min="282" max="282" width="1.44140625" style="6" customWidth="1"/>
    <col min="283" max="286" width="3" style="6" customWidth="1"/>
    <col min="287" max="287" width="2.5546875" style="6" bestFit="1" customWidth="1"/>
    <col min="288" max="288" width="3" style="6" customWidth="1"/>
    <col min="289" max="289" width="3.88671875" style="6" bestFit="1" customWidth="1"/>
    <col min="290" max="290" width="1" style="6" customWidth="1"/>
    <col min="291" max="291" width="3" style="6" customWidth="1"/>
    <col min="292" max="292" width="1" style="6" customWidth="1"/>
    <col min="293" max="512" width="3" style="6"/>
    <col min="513" max="513" width="21.33203125" style="6" bestFit="1" customWidth="1"/>
    <col min="514" max="537" width="2.88671875" style="6" customWidth="1"/>
    <col min="538" max="538" width="1.44140625" style="6" customWidth="1"/>
    <col min="539" max="542" width="3" style="6" customWidth="1"/>
    <col min="543" max="543" width="2.5546875" style="6" bestFit="1" customWidth="1"/>
    <col min="544" max="544" width="3" style="6" customWidth="1"/>
    <col min="545" max="545" width="3.88671875" style="6" bestFit="1" customWidth="1"/>
    <col min="546" max="546" width="1" style="6" customWidth="1"/>
    <col min="547" max="547" width="3" style="6" customWidth="1"/>
    <col min="548" max="548" width="1" style="6" customWidth="1"/>
    <col min="549" max="768" width="3" style="6"/>
    <col min="769" max="769" width="21.33203125" style="6" bestFit="1" customWidth="1"/>
    <col min="770" max="793" width="2.88671875" style="6" customWidth="1"/>
    <col min="794" max="794" width="1.44140625" style="6" customWidth="1"/>
    <col min="795" max="798" width="3" style="6" customWidth="1"/>
    <col min="799" max="799" width="2.5546875" style="6" bestFit="1" customWidth="1"/>
    <col min="800" max="800" width="3" style="6" customWidth="1"/>
    <col min="801" max="801" width="3.88671875" style="6" bestFit="1" customWidth="1"/>
    <col min="802" max="802" width="1" style="6" customWidth="1"/>
    <col min="803" max="803" width="3" style="6" customWidth="1"/>
    <col min="804" max="804" width="1" style="6" customWidth="1"/>
    <col min="805" max="1024" width="3" style="6"/>
    <col min="1025" max="1025" width="21.33203125" style="6" bestFit="1" customWidth="1"/>
    <col min="1026" max="1049" width="2.88671875" style="6" customWidth="1"/>
    <col min="1050" max="1050" width="1.44140625" style="6" customWidth="1"/>
    <col min="1051" max="1054" width="3" style="6" customWidth="1"/>
    <col min="1055" max="1055" width="2.5546875" style="6" bestFit="1" customWidth="1"/>
    <col min="1056" max="1056" width="3" style="6" customWidth="1"/>
    <col min="1057" max="1057" width="3.88671875" style="6" bestFit="1" customWidth="1"/>
    <col min="1058" max="1058" width="1" style="6" customWidth="1"/>
    <col min="1059" max="1059" width="3" style="6" customWidth="1"/>
    <col min="1060" max="1060" width="1" style="6" customWidth="1"/>
    <col min="1061" max="1280" width="3" style="6"/>
    <col min="1281" max="1281" width="21.33203125" style="6" bestFit="1" customWidth="1"/>
    <col min="1282" max="1305" width="2.88671875" style="6" customWidth="1"/>
    <col min="1306" max="1306" width="1.44140625" style="6" customWidth="1"/>
    <col min="1307" max="1310" width="3" style="6" customWidth="1"/>
    <col min="1311" max="1311" width="2.5546875" style="6" bestFit="1" customWidth="1"/>
    <col min="1312" max="1312" width="3" style="6" customWidth="1"/>
    <col min="1313" max="1313" width="3.88671875" style="6" bestFit="1" customWidth="1"/>
    <col min="1314" max="1314" width="1" style="6" customWidth="1"/>
    <col min="1315" max="1315" width="3" style="6" customWidth="1"/>
    <col min="1316" max="1316" width="1" style="6" customWidth="1"/>
    <col min="1317" max="1536" width="3" style="6"/>
    <col min="1537" max="1537" width="21.33203125" style="6" bestFit="1" customWidth="1"/>
    <col min="1538" max="1561" width="2.88671875" style="6" customWidth="1"/>
    <col min="1562" max="1562" width="1.44140625" style="6" customWidth="1"/>
    <col min="1563" max="1566" width="3" style="6" customWidth="1"/>
    <col min="1567" max="1567" width="2.5546875" style="6" bestFit="1" customWidth="1"/>
    <col min="1568" max="1568" width="3" style="6" customWidth="1"/>
    <col min="1569" max="1569" width="3.88671875" style="6" bestFit="1" customWidth="1"/>
    <col min="1570" max="1570" width="1" style="6" customWidth="1"/>
    <col min="1571" max="1571" width="3" style="6" customWidth="1"/>
    <col min="1572" max="1572" width="1" style="6" customWidth="1"/>
    <col min="1573" max="1792" width="3" style="6"/>
    <col min="1793" max="1793" width="21.33203125" style="6" bestFit="1" customWidth="1"/>
    <col min="1794" max="1817" width="2.88671875" style="6" customWidth="1"/>
    <col min="1818" max="1818" width="1.44140625" style="6" customWidth="1"/>
    <col min="1819" max="1822" width="3" style="6" customWidth="1"/>
    <col min="1823" max="1823" width="2.5546875" style="6" bestFit="1" customWidth="1"/>
    <col min="1824" max="1824" width="3" style="6" customWidth="1"/>
    <col min="1825" max="1825" width="3.88671875" style="6" bestFit="1" customWidth="1"/>
    <col min="1826" max="1826" width="1" style="6" customWidth="1"/>
    <col min="1827" max="1827" width="3" style="6" customWidth="1"/>
    <col min="1828" max="1828" width="1" style="6" customWidth="1"/>
    <col min="1829" max="2048" width="3" style="6"/>
    <col min="2049" max="2049" width="21.33203125" style="6" bestFit="1" customWidth="1"/>
    <col min="2050" max="2073" width="2.88671875" style="6" customWidth="1"/>
    <col min="2074" max="2074" width="1.44140625" style="6" customWidth="1"/>
    <col min="2075" max="2078" width="3" style="6" customWidth="1"/>
    <col min="2079" max="2079" width="2.5546875" style="6" bestFit="1" customWidth="1"/>
    <col min="2080" max="2080" width="3" style="6" customWidth="1"/>
    <col min="2081" max="2081" width="3.88671875" style="6" bestFit="1" customWidth="1"/>
    <col min="2082" max="2082" width="1" style="6" customWidth="1"/>
    <col min="2083" max="2083" width="3" style="6" customWidth="1"/>
    <col min="2084" max="2084" width="1" style="6" customWidth="1"/>
    <col min="2085" max="2304" width="3" style="6"/>
    <col min="2305" max="2305" width="21.33203125" style="6" bestFit="1" customWidth="1"/>
    <col min="2306" max="2329" width="2.88671875" style="6" customWidth="1"/>
    <col min="2330" max="2330" width="1.44140625" style="6" customWidth="1"/>
    <col min="2331" max="2334" width="3" style="6" customWidth="1"/>
    <col min="2335" max="2335" width="2.5546875" style="6" bestFit="1" customWidth="1"/>
    <col min="2336" max="2336" width="3" style="6" customWidth="1"/>
    <col min="2337" max="2337" width="3.88671875" style="6" bestFit="1" customWidth="1"/>
    <col min="2338" max="2338" width="1" style="6" customWidth="1"/>
    <col min="2339" max="2339" width="3" style="6" customWidth="1"/>
    <col min="2340" max="2340" width="1" style="6" customWidth="1"/>
    <col min="2341" max="2560" width="3" style="6"/>
    <col min="2561" max="2561" width="21.33203125" style="6" bestFit="1" customWidth="1"/>
    <col min="2562" max="2585" width="2.88671875" style="6" customWidth="1"/>
    <col min="2586" max="2586" width="1.44140625" style="6" customWidth="1"/>
    <col min="2587" max="2590" width="3" style="6" customWidth="1"/>
    <col min="2591" max="2591" width="2.5546875" style="6" bestFit="1" customWidth="1"/>
    <col min="2592" max="2592" width="3" style="6" customWidth="1"/>
    <col min="2593" max="2593" width="3.88671875" style="6" bestFit="1" customWidth="1"/>
    <col min="2594" max="2594" width="1" style="6" customWidth="1"/>
    <col min="2595" max="2595" width="3" style="6" customWidth="1"/>
    <col min="2596" max="2596" width="1" style="6" customWidth="1"/>
    <col min="2597" max="2816" width="3" style="6"/>
    <col min="2817" max="2817" width="21.33203125" style="6" bestFit="1" customWidth="1"/>
    <col min="2818" max="2841" width="2.88671875" style="6" customWidth="1"/>
    <col min="2842" max="2842" width="1.44140625" style="6" customWidth="1"/>
    <col min="2843" max="2846" width="3" style="6" customWidth="1"/>
    <col min="2847" max="2847" width="2.5546875" style="6" bestFit="1" customWidth="1"/>
    <col min="2848" max="2848" width="3" style="6" customWidth="1"/>
    <col min="2849" max="2849" width="3.88671875" style="6" bestFit="1" customWidth="1"/>
    <col min="2850" max="2850" width="1" style="6" customWidth="1"/>
    <col min="2851" max="2851" width="3" style="6" customWidth="1"/>
    <col min="2852" max="2852" width="1" style="6" customWidth="1"/>
    <col min="2853" max="3072" width="3" style="6"/>
    <col min="3073" max="3073" width="21.33203125" style="6" bestFit="1" customWidth="1"/>
    <col min="3074" max="3097" width="2.88671875" style="6" customWidth="1"/>
    <col min="3098" max="3098" width="1.44140625" style="6" customWidth="1"/>
    <col min="3099" max="3102" width="3" style="6" customWidth="1"/>
    <col min="3103" max="3103" width="2.5546875" style="6" bestFit="1" customWidth="1"/>
    <col min="3104" max="3104" width="3" style="6" customWidth="1"/>
    <col min="3105" max="3105" width="3.88671875" style="6" bestFit="1" customWidth="1"/>
    <col min="3106" max="3106" width="1" style="6" customWidth="1"/>
    <col min="3107" max="3107" width="3" style="6" customWidth="1"/>
    <col min="3108" max="3108" width="1" style="6" customWidth="1"/>
    <col min="3109" max="3328" width="3" style="6"/>
    <col min="3329" max="3329" width="21.33203125" style="6" bestFit="1" customWidth="1"/>
    <col min="3330" max="3353" width="2.88671875" style="6" customWidth="1"/>
    <col min="3354" max="3354" width="1.44140625" style="6" customWidth="1"/>
    <col min="3355" max="3358" width="3" style="6" customWidth="1"/>
    <col min="3359" max="3359" width="2.5546875" style="6" bestFit="1" customWidth="1"/>
    <col min="3360" max="3360" width="3" style="6" customWidth="1"/>
    <col min="3361" max="3361" width="3.88671875" style="6" bestFit="1" customWidth="1"/>
    <col min="3362" max="3362" width="1" style="6" customWidth="1"/>
    <col min="3363" max="3363" width="3" style="6" customWidth="1"/>
    <col min="3364" max="3364" width="1" style="6" customWidth="1"/>
    <col min="3365" max="3584" width="3" style="6"/>
    <col min="3585" max="3585" width="21.33203125" style="6" bestFit="1" customWidth="1"/>
    <col min="3586" max="3609" width="2.88671875" style="6" customWidth="1"/>
    <col min="3610" max="3610" width="1.44140625" style="6" customWidth="1"/>
    <col min="3611" max="3614" width="3" style="6" customWidth="1"/>
    <col min="3615" max="3615" width="2.5546875" style="6" bestFit="1" customWidth="1"/>
    <col min="3616" max="3616" width="3" style="6" customWidth="1"/>
    <col min="3617" max="3617" width="3.88671875" style="6" bestFit="1" customWidth="1"/>
    <col min="3618" max="3618" width="1" style="6" customWidth="1"/>
    <col min="3619" max="3619" width="3" style="6" customWidth="1"/>
    <col min="3620" max="3620" width="1" style="6" customWidth="1"/>
    <col min="3621" max="3840" width="3" style="6"/>
    <col min="3841" max="3841" width="21.33203125" style="6" bestFit="1" customWidth="1"/>
    <col min="3842" max="3865" width="2.88671875" style="6" customWidth="1"/>
    <col min="3866" max="3866" width="1.44140625" style="6" customWidth="1"/>
    <col min="3867" max="3870" width="3" style="6" customWidth="1"/>
    <col min="3871" max="3871" width="2.5546875" style="6" bestFit="1" customWidth="1"/>
    <col min="3872" max="3872" width="3" style="6" customWidth="1"/>
    <col min="3873" max="3873" width="3.88671875" style="6" bestFit="1" customWidth="1"/>
    <col min="3874" max="3874" width="1" style="6" customWidth="1"/>
    <col min="3875" max="3875" width="3" style="6" customWidth="1"/>
    <col min="3876" max="3876" width="1" style="6" customWidth="1"/>
    <col min="3877" max="4096" width="3" style="6"/>
    <col min="4097" max="4097" width="21.33203125" style="6" bestFit="1" customWidth="1"/>
    <col min="4098" max="4121" width="2.88671875" style="6" customWidth="1"/>
    <col min="4122" max="4122" width="1.44140625" style="6" customWidth="1"/>
    <col min="4123" max="4126" width="3" style="6" customWidth="1"/>
    <col min="4127" max="4127" width="2.5546875" style="6" bestFit="1" customWidth="1"/>
    <col min="4128" max="4128" width="3" style="6" customWidth="1"/>
    <col min="4129" max="4129" width="3.88671875" style="6" bestFit="1" customWidth="1"/>
    <col min="4130" max="4130" width="1" style="6" customWidth="1"/>
    <col min="4131" max="4131" width="3" style="6" customWidth="1"/>
    <col min="4132" max="4132" width="1" style="6" customWidth="1"/>
    <col min="4133" max="4352" width="3" style="6"/>
    <col min="4353" max="4353" width="21.33203125" style="6" bestFit="1" customWidth="1"/>
    <col min="4354" max="4377" width="2.88671875" style="6" customWidth="1"/>
    <col min="4378" max="4378" width="1.44140625" style="6" customWidth="1"/>
    <col min="4379" max="4382" width="3" style="6" customWidth="1"/>
    <col min="4383" max="4383" width="2.5546875" style="6" bestFit="1" customWidth="1"/>
    <col min="4384" max="4384" width="3" style="6" customWidth="1"/>
    <col min="4385" max="4385" width="3.88671875" style="6" bestFit="1" customWidth="1"/>
    <col min="4386" max="4386" width="1" style="6" customWidth="1"/>
    <col min="4387" max="4387" width="3" style="6" customWidth="1"/>
    <col min="4388" max="4388" width="1" style="6" customWidth="1"/>
    <col min="4389" max="4608" width="3" style="6"/>
    <col min="4609" max="4609" width="21.33203125" style="6" bestFit="1" customWidth="1"/>
    <col min="4610" max="4633" width="2.88671875" style="6" customWidth="1"/>
    <col min="4634" max="4634" width="1.44140625" style="6" customWidth="1"/>
    <col min="4635" max="4638" width="3" style="6" customWidth="1"/>
    <col min="4639" max="4639" width="2.5546875" style="6" bestFit="1" customWidth="1"/>
    <col min="4640" max="4640" width="3" style="6" customWidth="1"/>
    <col min="4641" max="4641" width="3.88671875" style="6" bestFit="1" customWidth="1"/>
    <col min="4642" max="4642" width="1" style="6" customWidth="1"/>
    <col min="4643" max="4643" width="3" style="6" customWidth="1"/>
    <col min="4644" max="4644" width="1" style="6" customWidth="1"/>
    <col min="4645" max="4864" width="3" style="6"/>
    <col min="4865" max="4865" width="21.33203125" style="6" bestFit="1" customWidth="1"/>
    <col min="4866" max="4889" width="2.88671875" style="6" customWidth="1"/>
    <col min="4890" max="4890" width="1.44140625" style="6" customWidth="1"/>
    <col min="4891" max="4894" width="3" style="6" customWidth="1"/>
    <col min="4895" max="4895" width="2.5546875" style="6" bestFit="1" customWidth="1"/>
    <col min="4896" max="4896" width="3" style="6" customWidth="1"/>
    <col min="4897" max="4897" width="3.88671875" style="6" bestFit="1" customWidth="1"/>
    <col min="4898" max="4898" width="1" style="6" customWidth="1"/>
    <col min="4899" max="4899" width="3" style="6" customWidth="1"/>
    <col min="4900" max="4900" width="1" style="6" customWidth="1"/>
    <col min="4901" max="5120" width="3" style="6"/>
    <col min="5121" max="5121" width="21.33203125" style="6" bestFit="1" customWidth="1"/>
    <col min="5122" max="5145" width="2.88671875" style="6" customWidth="1"/>
    <col min="5146" max="5146" width="1.44140625" style="6" customWidth="1"/>
    <col min="5147" max="5150" width="3" style="6" customWidth="1"/>
    <col min="5151" max="5151" width="2.5546875" style="6" bestFit="1" customWidth="1"/>
    <col min="5152" max="5152" width="3" style="6" customWidth="1"/>
    <col min="5153" max="5153" width="3.88671875" style="6" bestFit="1" customWidth="1"/>
    <col min="5154" max="5154" width="1" style="6" customWidth="1"/>
    <col min="5155" max="5155" width="3" style="6" customWidth="1"/>
    <col min="5156" max="5156" width="1" style="6" customWidth="1"/>
    <col min="5157" max="5376" width="3" style="6"/>
    <col min="5377" max="5377" width="21.33203125" style="6" bestFit="1" customWidth="1"/>
    <col min="5378" max="5401" width="2.88671875" style="6" customWidth="1"/>
    <col min="5402" max="5402" width="1.44140625" style="6" customWidth="1"/>
    <col min="5403" max="5406" width="3" style="6" customWidth="1"/>
    <col min="5407" max="5407" width="2.5546875" style="6" bestFit="1" customWidth="1"/>
    <col min="5408" max="5408" width="3" style="6" customWidth="1"/>
    <col min="5409" max="5409" width="3.88671875" style="6" bestFit="1" customWidth="1"/>
    <col min="5410" max="5410" width="1" style="6" customWidth="1"/>
    <col min="5411" max="5411" width="3" style="6" customWidth="1"/>
    <col min="5412" max="5412" width="1" style="6" customWidth="1"/>
    <col min="5413" max="5632" width="3" style="6"/>
    <col min="5633" max="5633" width="21.33203125" style="6" bestFit="1" customWidth="1"/>
    <col min="5634" max="5657" width="2.88671875" style="6" customWidth="1"/>
    <col min="5658" max="5658" width="1.44140625" style="6" customWidth="1"/>
    <col min="5659" max="5662" width="3" style="6" customWidth="1"/>
    <col min="5663" max="5663" width="2.5546875" style="6" bestFit="1" customWidth="1"/>
    <col min="5664" max="5664" width="3" style="6" customWidth="1"/>
    <col min="5665" max="5665" width="3.88671875" style="6" bestFit="1" customWidth="1"/>
    <col min="5666" max="5666" width="1" style="6" customWidth="1"/>
    <col min="5667" max="5667" width="3" style="6" customWidth="1"/>
    <col min="5668" max="5668" width="1" style="6" customWidth="1"/>
    <col min="5669" max="5888" width="3" style="6"/>
    <col min="5889" max="5889" width="21.33203125" style="6" bestFit="1" customWidth="1"/>
    <col min="5890" max="5913" width="2.88671875" style="6" customWidth="1"/>
    <col min="5914" max="5914" width="1.44140625" style="6" customWidth="1"/>
    <col min="5915" max="5918" width="3" style="6" customWidth="1"/>
    <col min="5919" max="5919" width="2.5546875" style="6" bestFit="1" customWidth="1"/>
    <col min="5920" max="5920" width="3" style="6" customWidth="1"/>
    <col min="5921" max="5921" width="3.88671875" style="6" bestFit="1" customWidth="1"/>
    <col min="5922" max="5922" width="1" style="6" customWidth="1"/>
    <col min="5923" max="5923" width="3" style="6" customWidth="1"/>
    <col min="5924" max="5924" width="1" style="6" customWidth="1"/>
    <col min="5925" max="6144" width="3" style="6"/>
    <col min="6145" max="6145" width="21.33203125" style="6" bestFit="1" customWidth="1"/>
    <col min="6146" max="6169" width="2.88671875" style="6" customWidth="1"/>
    <col min="6170" max="6170" width="1.44140625" style="6" customWidth="1"/>
    <col min="6171" max="6174" width="3" style="6" customWidth="1"/>
    <col min="6175" max="6175" width="2.5546875" style="6" bestFit="1" customWidth="1"/>
    <col min="6176" max="6176" width="3" style="6" customWidth="1"/>
    <col min="6177" max="6177" width="3.88671875" style="6" bestFit="1" customWidth="1"/>
    <col min="6178" max="6178" width="1" style="6" customWidth="1"/>
    <col min="6179" max="6179" width="3" style="6" customWidth="1"/>
    <col min="6180" max="6180" width="1" style="6" customWidth="1"/>
    <col min="6181" max="6400" width="3" style="6"/>
    <col min="6401" max="6401" width="21.33203125" style="6" bestFit="1" customWidth="1"/>
    <col min="6402" max="6425" width="2.88671875" style="6" customWidth="1"/>
    <col min="6426" max="6426" width="1.44140625" style="6" customWidth="1"/>
    <col min="6427" max="6430" width="3" style="6" customWidth="1"/>
    <col min="6431" max="6431" width="2.5546875" style="6" bestFit="1" customWidth="1"/>
    <col min="6432" max="6432" width="3" style="6" customWidth="1"/>
    <col min="6433" max="6433" width="3.88671875" style="6" bestFit="1" customWidth="1"/>
    <col min="6434" max="6434" width="1" style="6" customWidth="1"/>
    <col min="6435" max="6435" width="3" style="6" customWidth="1"/>
    <col min="6436" max="6436" width="1" style="6" customWidth="1"/>
    <col min="6437" max="6656" width="3" style="6"/>
    <col min="6657" max="6657" width="21.33203125" style="6" bestFit="1" customWidth="1"/>
    <col min="6658" max="6681" width="2.88671875" style="6" customWidth="1"/>
    <col min="6682" max="6682" width="1.44140625" style="6" customWidth="1"/>
    <col min="6683" max="6686" width="3" style="6" customWidth="1"/>
    <col min="6687" max="6687" width="2.5546875" style="6" bestFit="1" customWidth="1"/>
    <col min="6688" max="6688" width="3" style="6" customWidth="1"/>
    <col min="6689" max="6689" width="3.88671875" style="6" bestFit="1" customWidth="1"/>
    <col min="6690" max="6690" width="1" style="6" customWidth="1"/>
    <col min="6691" max="6691" width="3" style="6" customWidth="1"/>
    <col min="6692" max="6692" width="1" style="6" customWidth="1"/>
    <col min="6693" max="6912" width="3" style="6"/>
    <col min="6913" max="6913" width="21.33203125" style="6" bestFit="1" customWidth="1"/>
    <col min="6914" max="6937" width="2.88671875" style="6" customWidth="1"/>
    <col min="6938" max="6938" width="1.44140625" style="6" customWidth="1"/>
    <col min="6939" max="6942" width="3" style="6" customWidth="1"/>
    <col min="6943" max="6943" width="2.5546875" style="6" bestFit="1" customWidth="1"/>
    <col min="6944" max="6944" width="3" style="6" customWidth="1"/>
    <col min="6945" max="6945" width="3.88671875" style="6" bestFit="1" customWidth="1"/>
    <col min="6946" max="6946" width="1" style="6" customWidth="1"/>
    <col min="6947" max="6947" width="3" style="6" customWidth="1"/>
    <col min="6948" max="6948" width="1" style="6" customWidth="1"/>
    <col min="6949" max="7168" width="3" style="6"/>
    <col min="7169" max="7169" width="21.33203125" style="6" bestFit="1" customWidth="1"/>
    <col min="7170" max="7193" width="2.88671875" style="6" customWidth="1"/>
    <col min="7194" max="7194" width="1.44140625" style="6" customWidth="1"/>
    <col min="7195" max="7198" width="3" style="6" customWidth="1"/>
    <col min="7199" max="7199" width="2.5546875" style="6" bestFit="1" customWidth="1"/>
    <col min="7200" max="7200" width="3" style="6" customWidth="1"/>
    <col min="7201" max="7201" width="3.88671875" style="6" bestFit="1" customWidth="1"/>
    <col min="7202" max="7202" width="1" style="6" customWidth="1"/>
    <col min="7203" max="7203" width="3" style="6" customWidth="1"/>
    <col min="7204" max="7204" width="1" style="6" customWidth="1"/>
    <col min="7205" max="7424" width="3" style="6"/>
    <col min="7425" max="7425" width="21.33203125" style="6" bestFit="1" customWidth="1"/>
    <col min="7426" max="7449" width="2.88671875" style="6" customWidth="1"/>
    <col min="7450" max="7450" width="1.44140625" style="6" customWidth="1"/>
    <col min="7451" max="7454" width="3" style="6" customWidth="1"/>
    <col min="7455" max="7455" width="2.5546875" style="6" bestFit="1" customWidth="1"/>
    <col min="7456" max="7456" width="3" style="6" customWidth="1"/>
    <col min="7457" max="7457" width="3.88671875" style="6" bestFit="1" customWidth="1"/>
    <col min="7458" max="7458" width="1" style="6" customWidth="1"/>
    <col min="7459" max="7459" width="3" style="6" customWidth="1"/>
    <col min="7460" max="7460" width="1" style="6" customWidth="1"/>
    <col min="7461" max="7680" width="3" style="6"/>
    <col min="7681" max="7681" width="21.33203125" style="6" bestFit="1" customWidth="1"/>
    <col min="7682" max="7705" width="2.88671875" style="6" customWidth="1"/>
    <col min="7706" max="7706" width="1.44140625" style="6" customWidth="1"/>
    <col min="7707" max="7710" width="3" style="6" customWidth="1"/>
    <col min="7711" max="7711" width="2.5546875" style="6" bestFit="1" customWidth="1"/>
    <col min="7712" max="7712" width="3" style="6" customWidth="1"/>
    <col min="7713" max="7713" width="3.88671875" style="6" bestFit="1" customWidth="1"/>
    <col min="7714" max="7714" width="1" style="6" customWidth="1"/>
    <col min="7715" max="7715" width="3" style="6" customWidth="1"/>
    <col min="7716" max="7716" width="1" style="6" customWidth="1"/>
    <col min="7717" max="7936" width="3" style="6"/>
    <col min="7937" max="7937" width="21.33203125" style="6" bestFit="1" customWidth="1"/>
    <col min="7938" max="7961" width="2.88671875" style="6" customWidth="1"/>
    <col min="7962" max="7962" width="1.44140625" style="6" customWidth="1"/>
    <col min="7963" max="7966" width="3" style="6" customWidth="1"/>
    <col min="7967" max="7967" width="2.5546875" style="6" bestFit="1" customWidth="1"/>
    <col min="7968" max="7968" width="3" style="6" customWidth="1"/>
    <col min="7969" max="7969" width="3.88671875" style="6" bestFit="1" customWidth="1"/>
    <col min="7970" max="7970" width="1" style="6" customWidth="1"/>
    <col min="7971" max="7971" width="3" style="6" customWidth="1"/>
    <col min="7972" max="7972" width="1" style="6" customWidth="1"/>
    <col min="7973" max="8192" width="3" style="6"/>
    <col min="8193" max="8193" width="21.33203125" style="6" bestFit="1" customWidth="1"/>
    <col min="8194" max="8217" width="2.88671875" style="6" customWidth="1"/>
    <col min="8218" max="8218" width="1.44140625" style="6" customWidth="1"/>
    <col min="8219" max="8222" width="3" style="6" customWidth="1"/>
    <col min="8223" max="8223" width="2.5546875" style="6" bestFit="1" customWidth="1"/>
    <col min="8224" max="8224" width="3" style="6" customWidth="1"/>
    <col min="8225" max="8225" width="3.88671875" style="6" bestFit="1" customWidth="1"/>
    <col min="8226" max="8226" width="1" style="6" customWidth="1"/>
    <col min="8227" max="8227" width="3" style="6" customWidth="1"/>
    <col min="8228" max="8228" width="1" style="6" customWidth="1"/>
    <col min="8229" max="8448" width="3" style="6"/>
    <col min="8449" max="8449" width="21.33203125" style="6" bestFit="1" customWidth="1"/>
    <col min="8450" max="8473" width="2.88671875" style="6" customWidth="1"/>
    <col min="8474" max="8474" width="1.44140625" style="6" customWidth="1"/>
    <col min="8475" max="8478" width="3" style="6" customWidth="1"/>
    <col min="8479" max="8479" width="2.5546875" style="6" bestFit="1" customWidth="1"/>
    <col min="8480" max="8480" width="3" style="6" customWidth="1"/>
    <col min="8481" max="8481" width="3.88671875" style="6" bestFit="1" customWidth="1"/>
    <col min="8482" max="8482" width="1" style="6" customWidth="1"/>
    <col min="8483" max="8483" width="3" style="6" customWidth="1"/>
    <col min="8484" max="8484" width="1" style="6" customWidth="1"/>
    <col min="8485" max="8704" width="3" style="6"/>
    <col min="8705" max="8705" width="21.33203125" style="6" bestFit="1" customWidth="1"/>
    <col min="8706" max="8729" width="2.88671875" style="6" customWidth="1"/>
    <col min="8730" max="8730" width="1.44140625" style="6" customWidth="1"/>
    <col min="8731" max="8734" width="3" style="6" customWidth="1"/>
    <col min="8735" max="8735" width="2.5546875" style="6" bestFit="1" customWidth="1"/>
    <col min="8736" max="8736" width="3" style="6" customWidth="1"/>
    <col min="8737" max="8737" width="3.88671875" style="6" bestFit="1" customWidth="1"/>
    <col min="8738" max="8738" width="1" style="6" customWidth="1"/>
    <col min="8739" max="8739" width="3" style="6" customWidth="1"/>
    <col min="8740" max="8740" width="1" style="6" customWidth="1"/>
    <col min="8741" max="8960" width="3" style="6"/>
    <col min="8961" max="8961" width="21.33203125" style="6" bestFit="1" customWidth="1"/>
    <col min="8962" max="8985" width="2.88671875" style="6" customWidth="1"/>
    <col min="8986" max="8986" width="1.44140625" style="6" customWidth="1"/>
    <col min="8987" max="8990" width="3" style="6" customWidth="1"/>
    <col min="8991" max="8991" width="2.5546875" style="6" bestFit="1" customWidth="1"/>
    <col min="8992" max="8992" width="3" style="6" customWidth="1"/>
    <col min="8993" max="8993" width="3.88671875" style="6" bestFit="1" customWidth="1"/>
    <col min="8994" max="8994" width="1" style="6" customWidth="1"/>
    <col min="8995" max="8995" width="3" style="6" customWidth="1"/>
    <col min="8996" max="8996" width="1" style="6" customWidth="1"/>
    <col min="8997" max="9216" width="3" style="6"/>
    <col min="9217" max="9217" width="21.33203125" style="6" bestFit="1" customWidth="1"/>
    <col min="9218" max="9241" width="2.88671875" style="6" customWidth="1"/>
    <col min="9242" max="9242" width="1.44140625" style="6" customWidth="1"/>
    <col min="9243" max="9246" width="3" style="6" customWidth="1"/>
    <col min="9247" max="9247" width="2.5546875" style="6" bestFit="1" customWidth="1"/>
    <col min="9248" max="9248" width="3" style="6" customWidth="1"/>
    <col min="9249" max="9249" width="3.88671875" style="6" bestFit="1" customWidth="1"/>
    <col min="9250" max="9250" width="1" style="6" customWidth="1"/>
    <col min="9251" max="9251" width="3" style="6" customWidth="1"/>
    <col min="9252" max="9252" width="1" style="6" customWidth="1"/>
    <col min="9253" max="9472" width="3" style="6"/>
    <col min="9473" max="9473" width="21.33203125" style="6" bestFit="1" customWidth="1"/>
    <col min="9474" max="9497" width="2.88671875" style="6" customWidth="1"/>
    <col min="9498" max="9498" width="1.44140625" style="6" customWidth="1"/>
    <col min="9499" max="9502" width="3" style="6" customWidth="1"/>
    <col min="9503" max="9503" width="2.5546875" style="6" bestFit="1" customWidth="1"/>
    <col min="9504" max="9504" width="3" style="6" customWidth="1"/>
    <col min="9505" max="9505" width="3.88671875" style="6" bestFit="1" customWidth="1"/>
    <col min="9506" max="9506" width="1" style="6" customWidth="1"/>
    <col min="9507" max="9507" width="3" style="6" customWidth="1"/>
    <col min="9508" max="9508" width="1" style="6" customWidth="1"/>
    <col min="9509" max="9728" width="3" style="6"/>
    <col min="9729" max="9729" width="21.33203125" style="6" bestFit="1" customWidth="1"/>
    <col min="9730" max="9753" width="2.88671875" style="6" customWidth="1"/>
    <col min="9754" max="9754" width="1.44140625" style="6" customWidth="1"/>
    <col min="9755" max="9758" width="3" style="6" customWidth="1"/>
    <col min="9759" max="9759" width="2.5546875" style="6" bestFit="1" customWidth="1"/>
    <col min="9760" max="9760" width="3" style="6" customWidth="1"/>
    <col min="9761" max="9761" width="3.88671875" style="6" bestFit="1" customWidth="1"/>
    <col min="9762" max="9762" width="1" style="6" customWidth="1"/>
    <col min="9763" max="9763" width="3" style="6" customWidth="1"/>
    <col min="9764" max="9764" width="1" style="6" customWidth="1"/>
    <col min="9765" max="9984" width="3" style="6"/>
    <col min="9985" max="9985" width="21.33203125" style="6" bestFit="1" customWidth="1"/>
    <col min="9986" max="10009" width="2.88671875" style="6" customWidth="1"/>
    <col min="10010" max="10010" width="1.44140625" style="6" customWidth="1"/>
    <col min="10011" max="10014" width="3" style="6" customWidth="1"/>
    <col min="10015" max="10015" width="2.5546875" style="6" bestFit="1" customWidth="1"/>
    <col min="10016" max="10016" width="3" style="6" customWidth="1"/>
    <col min="10017" max="10017" width="3.88671875" style="6" bestFit="1" customWidth="1"/>
    <col min="10018" max="10018" width="1" style="6" customWidth="1"/>
    <col min="10019" max="10019" width="3" style="6" customWidth="1"/>
    <col min="10020" max="10020" width="1" style="6" customWidth="1"/>
    <col min="10021" max="10240" width="3" style="6"/>
    <col min="10241" max="10241" width="21.33203125" style="6" bestFit="1" customWidth="1"/>
    <col min="10242" max="10265" width="2.88671875" style="6" customWidth="1"/>
    <col min="10266" max="10266" width="1.44140625" style="6" customWidth="1"/>
    <col min="10267" max="10270" width="3" style="6" customWidth="1"/>
    <col min="10271" max="10271" width="2.5546875" style="6" bestFit="1" customWidth="1"/>
    <col min="10272" max="10272" width="3" style="6" customWidth="1"/>
    <col min="10273" max="10273" width="3.88671875" style="6" bestFit="1" customWidth="1"/>
    <col min="10274" max="10274" width="1" style="6" customWidth="1"/>
    <col min="10275" max="10275" width="3" style="6" customWidth="1"/>
    <col min="10276" max="10276" width="1" style="6" customWidth="1"/>
    <col min="10277" max="10496" width="3" style="6"/>
    <col min="10497" max="10497" width="21.33203125" style="6" bestFit="1" customWidth="1"/>
    <col min="10498" max="10521" width="2.88671875" style="6" customWidth="1"/>
    <col min="10522" max="10522" width="1.44140625" style="6" customWidth="1"/>
    <col min="10523" max="10526" width="3" style="6" customWidth="1"/>
    <col min="10527" max="10527" width="2.5546875" style="6" bestFit="1" customWidth="1"/>
    <col min="10528" max="10528" width="3" style="6" customWidth="1"/>
    <col min="10529" max="10529" width="3.88671875" style="6" bestFit="1" customWidth="1"/>
    <col min="10530" max="10530" width="1" style="6" customWidth="1"/>
    <col min="10531" max="10531" width="3" style="6" customWidth="1"/>
    <col min="10532" max="10532" width="1" style="6" customWidth="1"/>
    <col min="10533" max="10752" width="3" style="6"/>
    <col min="10753" max="10753" width="21.33203125" style="6" bestFit="1" customWidth="1"/>
    <col min="10754" max="10777" width="2.88671875" style="6" customWidth="1"/>
    <col min="10778" max="10778" width="1.44140625" style="6" customWidth="1"/>
    <col min="10779" max="10782" width="3" style="6" customWidth="1"/>
    <col min="10783" max="10783" width="2.5546875" style="6" bestFit="1" customWidth="1"/>
    <col min="10784" max="10784" width="3" style="6" customWidth="1"/>
    <col min="10785" max="10785" width="3.88671875" style="6" bestFit="1" customWidth="1"/>
    <col min="10786" max="10786" width="1" style="6" customWidth="1"/>
    <col min="10787" max="10787" width="3" style="6" customWidth="1"/>
    <col min="10788" max="10788" width="1" style="6" customWidth="1"/>
    <col min="10789" max="11008" width="3" style="6"/>
    <col min="11009" max="11009" width="21.33203125" style="6" bestFit="1" customWidth="1"/>
    <col min="11010" max="11033" width="2.88671875" style="6" customWidth="1"/>
    <col min="11034" max="11034" width="1.44140625" style="6" customWidth="1"/>
    <col min="11035" max="11038" width="3" style="6" customWidth="1"/>
    <col min="11039" max="11039" width="2.5546875" style="6" bestFit="1" customWidth="1"/>
    <col min="11040" max="11040" width="3" style="6" customWidth="1"/>
    <col min="11041" max="11041" width="3.88671875" style="6" bestFit="1" customWidth="1"/>
    <col min="11042" max="11042" width="1" style="6" customWidth="1"/>
    <col min="11043" max="11043" width="3" style="6" customWidth="1"/>
    <col min="11044" max="11044" width="1" style="6" customWidth="1"/>
    <col min="11045" max="11264" width="3" style="6"/>
    <col min="11265" max="11265" width="21.33203125" style="6" bestFit="1" customWidth="1"/>
    <col min="11266" max="11289" width="2.88671875" style="6" customWidth="1"/>
    <col min="11290" max="11290" width="1.44140625" style="6" customWidth="1"/>
    <col min="11291" max="11294" width="3" style="6" customWidth="1"/>
    <col min="11295" max="11295" width="2.5546875" style="6" bestFit="1" customWidth="1"/>
    <col min="11296" max="11296" width="3" style="6" customWidth="1"/>
    <col min="11297" max="11297" width="3.88671875" style="6" bestFit="1" customWidth="1"/>
    <col min="11298" max="11298" width="1" style="6" customWidth="1"/>
    <col min="11299" max="11299" width="3" style="6" customWidth="1"/>
    <col min="11300" max="11300" width="1" style="6" customWidth="1"/>
    <col min="11301" max="11520" width="3" style="6"/>
    <col min="11521" max="11521" width="21.33203125" style="6" bestFit="1" customWidth="1"/>
    <col min="11522" max="11545" width="2.88671875" style="6" customWidth="1"/>
    <col min="11546" max="11546" width="1.44140625" style="6" customWidth="1"/>
    <col min="11547" max="11550" width="3" style="6" customWidth="1"/>
    <col min="11551" max="11551" width="2.5546875" style="6" bestFit="1" customWidth="1"/>
    <col min="11552" max="11552" width="3" style="6" customWidth="1"/>
    <col min="11553" max="11553" width="3.88671875" style="6" bestFit="1" customWidth="1"/>
    <col min="11554" max="11554" width="1" style="6" customWidth="1"/>
    <col min="11555" max="11555" width="3" style="6" customWidth="1"/>
    <col min="11556" max="11556" width="1" style="6" customWidth="1"/>
    <col min="11557" max="11776" width="3" style="6"/>
    <col min="11777" max="11777" width="21.33203125" style="6" bestFit="1" customWidth="1"/>
    <col min="11778" max="11801" width="2.88671875" style="6" customWidth="1"/>
    <col min="11802" max="11802" width="1.44140625" style="6" customWidth="1"/>
    <col min="11803" max="11806" width="3" style="6" customWidth="1"/>
    <col min="11807" max="11807" width="2.5546875" style="6" bestFit="1" customWidth="1"/>
    <col min="11808" max="11808" width="3" style="6" customWidth="1"/>
    <col min="11809" max="11809" width="3.88671875" style="6" bestFit="1" customWidth="1"/>
    <col min="11810" max="11810" width="1" style="6" customWidth="1"/>
    <col min="11811" max="11811" width="3" style="6" customWidth="1"/>
    <col min="11812" max="11812" width="1" style="6" customWidth="1"/>
    <col min="11813" max="12032" width="3" style="6"/>
    <col min="12033" max="12033" width="21.33203125" style="6" bestFit="1" customWidth="1"/>
    <col min="12034" max="12057" width="2.88671875" style="6" customWidth="1"/>
    <col min="12058" max="12058" width="1.44140625" style="6" customWidth="1"/>
    <col min="12059" max="12062" width="3" style="6" customWidth="1"/>
    <col min="12063" max="12063" width="2.5546875" style="6" bestFit="1" customWidth="1"/>
    <col min="12064" max="12064" width="3" style="6" customWidth="1"/>
    <col min="12065" max="12065" width="3.88671875" style="6" bestFit="1" customWidth="1"/>
    <col min="12066" max="12066" width="1" style="6" customWidth="1"/>
    <col min="12067" max="12067" width="3" style="6" customWidth="1"/>
    <col min="12068" max="12068" width="1" style="6" customWidth="1"/>
    <col min="12069" max="12288" width="3" style="6"/>
    <col min="12289" max="12289" width="21.33203125" style="6" bestFit="1" customWidth="1"/>
    <col min="12290" max="12313" width="2.88671875" style="6" customWidth="1"/>
    <col min="12314" max="12314" width="1.44140625" style="6" customWidth="1"/>
    <col min="12315" max="12318" width="3" style="6" customWidth="1"/>
    <col min="12319" max="12319" width="2.5546875" style="6" bestFit="1" customWidth="1"/>
    <col min="12320" max="12320" width="3" style="6" customWidth="1"/>
    <col min="12321" max="12321" width="3.88671875" style="6" bestFit="1" customWidth="1"/>
    <col min="12322" max="12322" width="1" style="6" customWidth="1"/>
    <col min="12323" max="12323" width="3" style="6" customWidth="1"/>
    <col min="12324" max="12324" width="1" style="6" customWidth="1"/>
    <col min="12325" max="12544" width="3" style="6"/>
    <col min="12545" max="12545" width="21.33203125" style="6" bestFit="1" customWidth="1"/>
    <col min="12546" max="12569" width="2.88671875" style="6" customWidth="1"/>
    <col min="12570" max="12570" width="1.44140625" style="6" customWidth="1"/>
    <col min="12571" max="12574" width="3" style="6" customWidth="1"/>
    <col min="12575" max="12575" width="2.5546875" style="6" bestFit="1" customWidth="1"/>
    <col min="12576" max="12576" width="3" style="6" customWidth="1"/>
    <col min="12577" max="12577" width="3.88671875" style="6" bestFit="1" customWidth="1"/>
    <col min="12578" max="12578" width="1" style="6" customWidth="1"/>
    <col min="12579" max="12579" width="3" style="6" customWidth="1"/>
    <col min="12580" max="12580" width="1" style="6" customWidth="1"/>
    <col min="12581" max="12800" width="3" style="6"/>
    <col min="12801" max="12801" width="21.33203125" style="6" bestFit="1" customWidth="1"/>
    <col min="12802" max="12825" width="2.88671875" style="6" customWidth="1"/>
    <col min="12826" max="12826" width="1.44140625" style="6" customWidth="1"/>
    <col min="12827" max="12830" width="3" style="6" customWidth="1"/>
    <col min="12831" max="12831" width="2.5546875" style="6" bestFit="1" customWidth="1"/>
    <col min="12832" max="12832" width="3" style="6" customWidth="1"/>
    <col min="12833" max="12833" width="3.88671875" style="6" bestFit="1" customWidth="1"/>
    <col min="12834" max="12834" width="1" style="6" customWidth="1"/>
    <col min="12835" max="12835" width="3" style="6" customWidth="1"/>
    <col min="12836" max="12836" width="1" style="6" customWidth="1"/>
    <col min="12837" max="13056" width="3" style="6"/>
    <col min="13057" max="13057" width="21.33203125" style="6" bestFit="1" customWidth="1"/>
    <col min="13058" max="13081" width="2.88671875" style="6" customWidth="1"/>
    <col min="13082" max="13082" width="1.44140625" style="6" customWidth="1"/>
    <col min="13083" max="13086" width="3" style="6" customWidth="1"/>
    <col min="13087" max="13087" width="2.5546875" style="6" bestFit="1" customWidth="1"/>
    <col min="13088" max="13088" width="3" style="6" customWidth="1"/>
    <col min="13089" max="13089" width="3.88671875" style="6" bestFit="1" customWidth="1"/>
    <col min="13090" max="13090" width="1" style="6" customWidth="1"/>
    <col min="13091" max="13091" width="3" style="6" customWidth="1"/>
    <col min="13092" max="13092" width="1" style="6" customWidth="1"/>
    <col min="13093" max="13312" width="3" style="6"/>
    <col min="13313" max="13313" width="21.33203125" style="6" bestFit="1" customWidth="1"/>
    <col min="13314" max="13337" width="2.88671875" style="6" customWidth="1"/>
    <col min="13338" max="13338" width="1.44140625" style="6" customWidth="1"/>
    <col min="13339" max="13342" width="3" style="6" customWidth="1"/>
    <col min="13343" max="13343" width="2.5546875" style="6" bestFit="1" customWidth="1"/>
    <col min="13344" max="13344" width="3" style="6" customWidth="1"/>
    <col min="13345" max="13345" width="3.88671875" style="6" bestFit="1" customWidth="1"/>
    <col min="13346" max="13346" width="1" style="6" customWidth="1"/>
    <col min="13347" max="13347" width="3" style="6" customWidth="1"/>
    <col min="13348" max="13348" width="1" style="6" customWidth="1"/>
    <col min="13349" max="13568" width="3" style="6"/>
    <col min="13569" max="13569" width="21.33203125" style="6" bestFit="1" customWidth="1"/>
    <col min="13570" max="13593" width="2.88671875" style="6" customWidth="1"/>
    <col min="13594" max="13594" width="1.44140625" style="6" customWidth="1"/>
    <col min="13595" max="13598" width="3" style="6" customWidth="1"/>
    <col min="13599" max="13599" width="2.5546875" style="6" bestFit="1" customWidth="1"/>
    <col min="13600" max="13600" width="3" style="6" customWidth="1"/>
    <col min="13601" max="13601" width="3.88671875" style="6" bestFit="1" customWidth="1"/>
    <col min="13602" max="13602" width="1" style="6" customWidth="1"/>
    <col min="13603" max="13603" width="3" style="6" customWidth="1"/>
    <col min="13604" max="13604" width="1" style="6" customWidth="1"/>
    <col min="13605" max="13824" width="3" style="6"/>
    <col min="13825" max="13825" width="21.33203125" style="6" bestFit="1" customWidth="1"/>
    <col min="13826" max="13849" width="2.88671875" style="6" customWidth="1"/>
    <col min="13850" max="13850" width="1.44140625" style="6" customWidth="1"/>
    <col min="13851" max="13854" width="3" style="6" customWidth="1"/>
    <col min="13855" max="13855" width="2.5546875" style="6" bestFit="1" customWidth="1"/>
    <col min="13856" max="13856" width="3" style="6" customWidth="1"/>
    <col min="13857" max="13857" width="3.88671875" style="6" bestFit="1" customWidth="1"/>
    <col min="13858" max="13858" width="1" style="6" customWidth="1"/>
    <col min="13859" max="13859" width="3" style="6" customWidth="1"/>
    <col min="13860" max="13860" width="1" style="6" customWidth="1"/>
    <col min="13861" max="14080" width="3" style="6"/>
    <col min="14081" max="14081" width="21.33203125" style="6" bestFit="1" customWidth="1"/>
    <col min="14082" max="14105" width="2.88671875" style="6" customWidth="1"/>
    <col min="14106" max="14106" width="1.44140625" style="6" customWidth="1"/>
    <col min="14107" max="14110" width="3" style="6" customWidth="1"/>
    <col min="14111" max="14111" width="2.5546875" style="6" bestFit="1" customWidth="1"/>
    <col min="14112" max="14112" width="3" style="6" customWidth="1"/>
    <col min="14113" max="14113" width="3.88671875" style="6" bestFit="1" customWidth="1"/>
    <col min="14114" max="14114" width="1" style="6" customWidth="1"/>
    <col min="14115" max="14115" width="3" style="6" customWidth="1"/>
    <col min="14116" max="14116" width="1" style="6" customWidth="1"/>
    <col min="14117" max="14336" width="3" style="6"/>
    <col min="14337" max="14337" width="21.33203125" style="6" bestFit="1" customWidth="1"/>
    <col min="14338" max="14361" width="2.88671875" style="6" customWidth="1"/>
    <col min="14362" max="14362" width="1.44140625" style="6" customWidth="1"/>
    <col min="14363" max="14366" width="3" style="6" customWidth="1"/>
    <col min="14367" max="14367" width="2.5546875" style="6" bestFit="1" customWidth="1"/>
    <col min="14368" max="14368" width="3" style="6" customWidth="1"/>
    <col min="14369" max="14369" width="3.88671875" style="6" bestFit="1" customWidth="1"/>
    <col min="14370" max="14370" width="1" style="6" customWidth="1"/>
    <col min="14371" max="14371" width="3" style="6" customWidth="1"/>
    <col min="14372" max="14372" width="1" style="6" customWidth="1"/>
    <col min="14373" max="14592" width="3" style="6"/>
    <col min="14593" max="14593" width="21.33203125" style="6" bestFit="1" customWidth="1"/>
    <col min="14594" max="14617" width="2.88671875" style="6" customWidth="1"/>
    <col min="14618" max="14618" width="1.44140625" style="6" customWidth="1"/>
    <col min="14619" max="14622" width="3" style="6" customWidth="1"/>
    <col min="14623" max="14623" width="2.5546875" style="6" bestFit="1" customWidth="1"/>
    <col min="14624" max="14624" width="3" style="6" customWidth="1"/>
    <col min="14625" max="14625" width="3.88671875" style="6" bestFit="1" customWidth="1"/>
    <col min="14626" max="14626" width="1" style="6" customWidth="1"/>
    <col min="14627" max="14627" width="3" style="6" customWidth="1"/>
    <col min="14628" max="14628" width="1" style="6" customWidth="1"/>
    <col min="14629" max="14848" width="3" style="6"/>
    <col min="14849" max="14849" width="21.33203125" style="6" bestFit="1" customWidth="1"/>
    <col min="14850" max="14873" width="2.88671875" style="6" customWidth="1"/>
    <col min="14874" max="14874" width="1.44140625" style="6" customWidth="1"/>
    <col min="14875" max="14878" width="3" style="6" customWidth="1"/>
    <col min="14879" max="14879" width="2.5546875" style="6" bestFit="1" customWidth="1"/>
    <col min="14880" max="14880" width="3" style="6" customWidth="1"/>
    <col min="14881" max="14881" width="3.88671875" style="6" bestFit="1" customWidth="1"/>
    <col min="14882" max="14882" width="1" style="6" customWidth="1"/>
    <col min="14883" max="14883" width="3" style="6" customWidth="1"/>
    <col min="14884" max="14884" width="1" style="6" customWidth="1"/>
    <col min="14885" max="15104" width="3" style="6"/>
    <col min="15105" max="15105" width="21.33203125" style="6" bestFit="1" customWidth="1"/>
    <col min="15106" max="15129" width="2.88671875" style="6" customWidth="1"/>
    <col min="15130" max="15130" width="1.44140625" style="6" customWidth="1"/>
    <col min="15131" max="15134" width="3" style="6" customWidth="1"/>
    <col min="15135" max="15135" width="2.5546875" style="6" bestFit="1" customWidth="1"/>
    <col min="15136" max="15136" width="3" style="6" customWidth="1"/>
    <col min="15137" max="15137" width="3.88671875" style="6" bestFit="1" customWidth="1"/>
    <col min="15138" max="15138" width="1" style="6" customWidth="1"/>
    <col min="15139" max="15139" width="3" style="6" customWidth="1"/>
    <col min="15140" max="15140" width="1" style="6" customWidth="1"/>
    <col min="15141" max="15360" width="3" style="6"/>
    <col min="15361" max="15361" width="21.33203125" style="6" bestFit="1" customWidth="1"/>
    <col min="15362" max="15385" width="2.88671875" style="6" customWidth="1"/>
    <col min="15386" max="15386" width="1.44140625" style="6" customWidth="1"/>
    <col min="15387" max="15390" width="3" style="6" customWidth="1"/>
    <col min="15391" max="15391" width="2.5546875" style="6" bestFit="1" customWidth="1"/>
    <col min="15392" max="15392" width="3" style="6" customWidth="1"/>
    <col min="15393" max="15393" width="3.88671875" style="6" bestFit="1" customWidth="1"/>
    <col min="15394" max="15394" width="1" style="6" customWidth="1"/>
    <col min="15395" max="15395" width="3" style="6" customWidth="1"/>
    <col min="15396" max="15396" width="1" style="6" customWidth="1"/>
    <col min="15397" max="15616" width="3" style="6"/>
    <col min="15617" max="15617" width="21.33203125" style="6" bestFit="1" customWidth="1"/>
    <col min="15618" max="15641" width="2.88671875" style="6" customWidth="1"/>
    <col min="15642" max="15642" width="1.44140625" style="6" customWidth="1"/>
    <col min="15643" max="15646" width="3" style="6" customWidth="1"/>
    <col min="15647" max="15647" width="2.5546875" style="6" bestFit="1" customWidth="1"/>
    <col min="15648" max="15648" width="3" style="6" customWidth="1"/>
    <col min="15649" max="15649" width="3.88671875" style="6" bestFit="1" customWidth="1"/>
    <col min="15650" max="15650" width="1" style="6" customWidth="1"/>
    <col min="15651" max="15651" width="3" style="6" customWidth="1"/>
    <col min="15652" max="15652" width="1" style="6" customWidth="1"/>
    <col min="15653" max="15872" width="3" style="6"/>
    <col min="15873" max="15873" width="21.33203125" style="6" bestFit="1" customWidth="1"/>
    <col min="15874" max="15897" width="2.88671875" style="6" customWidth="1"/>
    <col min="15898" max="15898" width="1.44140625" style="6" customWidth="1"/>
    <col min="15899" max="15902" width="3" style="6" customWidth="1"/>
    <col min="15903" max="15903" width="2.5546875" style="6" bestFit="1" customWidth="1"/>
    <col min="15904" max="15904" width="3" style="6" customWidth="1"/>
    <col min="15905" max="15905" width="3.88671875" style="6" bestFit="1" customWidth="1"/>
    <col min="15906" max="15906" width="1" style="6" customWidth="1"/>
    <col min="15907" max="15907" width="3" style="6" customWidth="1"/>
    <col min="15908" max="15908" width="1" style="6" customWidth="1"/>
    <col min="15909" max="16128" width="3" style="6"/>
    <col min="16129" max="16129" width="21.33203125" style="6" bestFit="1" customWidth="1"/>
    <col min="16130" max="16153" width="2.88671875" style="6" customWidth="1"/>
    <col min="16154" max="16154" width="1.44140625" style="6" customWidth="1"/>
    <col min="16155" max="16158" width="3" style="6" customWidth="1"/>
    <col min="16159" max="16159" width="2.5546875" style="6" bestFit="1" customWidth="1"/>
    <col min="16160" max="16160" width="3" style="6" customWidth="1"/>
    <col min="16161" max="16161" width="3.88671875" style="6" bestFit="1" customWidth="1"/>
    <col min="16162" max="16162" width="1" style="6" customWidth="1"/>
    <col min="16163" max="16163" width="3" style="6" customWidth="1"/>
    <col min="16164" max="16164" width="1" style="6" customWidth="1"/>
    <col min="16165" max="16384" width="3" style="6"/>
  </cols>
  <sheetData>
    <row r="1" spans="1:37" ht="16.2" thickBot="1" x14ac:dyDescent="0.35">
      <c r="A1" s="5" t="s">
        <v>34</v>
      </c>
      <c r="AA1" s="7" t="s">
        <v>47</v>
      </c>
      <c r="AB1" s="8"/>
      <c r="AC1" s="8"/>
      <c r="AD1" s="8"/>
      <c r="AE1" s="8"/>
      <c r="AF1" s="8"/>
      <c r="AG1" s="8"/>
      <c r="AI1" s="9"/>
      <c r="AJ1" s="10"/>
    </row>
    <row r="2" spans="1:37" ht="33.75" customHeight="1" thickTop="1" thickBot="1" x14ac:dyDescent="0.35">
      <c r="A2" s="97" t="s">
        <v>170</v>
      </c>
      <c r="B2" s="11" t="str">
        <f>(A3)</f>
        <v>Horváth I.</v>
      </c>
      <c r="C2" s="12"/>
      <c r="D2" s="11"/>
      <c r="E2" s="11"/>
      <c r="F2" s="13" t="str">
        <f>(A4)</f>
        <v>Bodó II. A.</v>
      </c>
      <c r="G2" s="11"/>
      <c r="H2" s="11"/>
      <c r="I2" s="11"/>
      <c r="J2" s="13" t="str">
        <f>(A5)</f>
        <v>Böcskei I.</v>
      </c>
      <c r="K2" s="11"/>
      <c r="L2" s="11"/>
      <c r="M2" s="11"/>
      <c r="N2" s="13" t="str">
        <f>(A6)</f>
        <v>Mihály II. Z.</v>
      </c>
      <c r="O2" s="11"/>
      <c r="P2" s="11"/>
      <c r="Q2" s="11"/>
      <c r="R2" s="13" t="str">
        <f>(A7)</f>
        <v>Erdőteleki</v>
      </c>
      <c r="S2" s="11"/>
      <c r="T2" s="11"/>
      <c r="U2" s="11"/>
      <c r="V2" s="13" t="str">
        <f>(A8)</f>
        <v>kimaradó</v>
      </c>
      <c r="W2" s="11"/>
      <c r="X2" s="11"/>
      <c r="Y2" s="11"/>
      <c r="Z2" s="14"/>
      <c r="AA2" s="15" t="s">
        <v>23</v>
      </c>
      <c r="AB2" s="16" t="s">
        <v>24</v>
      </c>
      <c r="AC2" s="16" t="s">
        <v>25</v>
      </c>
      <c r="AD2" s="16" t="s">
        <v>26</v>
      </c>
      <c r="AE2" s="113" t="s">
        <v>27</v>
      </c>
      <c r="AF2" s="113" t="s">
        <v>28</v>
      </c>
      <c r="AG2" s="17" t="s">
        <v>29</v>
      </c>
      <c r="AI2" s="18" t="s">
        <v>30</v>
      </c>
      <c r="AJ2" s="19"/>
      <c r="AK2" s="20" t="s">
        <v>31</v>
      </c>
    </row>
    <row r="3" spans="1:37" ht="22.5" customHeight="1" thickTop="1" x14ac:dyDescent="0.3">
      <c r="A3" s="98" t="s">
        <v>145</v>
      </c>
      <c r="B3" s="21"/>
      <c r="C3" s="22"/>
      <c r="D3" s="22"/>
      <c r="E3" s="22"/>
      <c r="F3" s="23">
        <v>5</v>
      </c>
      <c r="G3" s="24">
        <f>(N26)</f>
        <v>0</v>
      </c>
      <c r="H3" s="24">
        <f>(P26)</f>
        <v>3</v>
      </c>
      <c r="I3" s="25" t="str">
        <f>IF(G3=".","-",IF(G3&gt;H3,"g",IF(G3=H3,"d","v")))</f>
        <v>v</v>
      </c>
      <c r="J3" s="23">
        <v>4</v>
      </c>
      <c r="K3" s="24">
        <f>(N24)</f>
        <v>0</v>
      </c>
      <c r="L3" s="24">
        <f>(P24)</f>
        <v>3</v>
      </c>
      <c r="M3" s="25" t="str">
        <f>IF(K3=".","-",IF(K3&gt;L3,"g",IF(K3=L3,"d","v")))</f>
        <v>v</v>
      </c>
      <c r="N3" s="23">
        <v>3</v>
      </c>
      <c r="O3" s="24">
        <f>(N19)</f>
        <v>0</v>
      </c>
      <c r="P3" s="24">
        <f>(P19)</f>
        <v>3</v>
      </c>
      <c r="Q3" s="25" t="str">
        <f>IF(O3=".","-",IF(O3&gt;P3,"g",IF(O3=P3,"d","v")))</f>
        <v>v</v>
      </c>
      <c r="R3" s="23">
        <v>2</v>
      </c>
      <c r="S3" s="24">
        <f>(N16)</f>
        <v>0</v>
      </c>
      <c r="T3" s="24">
        <f>(P16)</f>
        <v>3</v>
      </c>
      <c r="U3" s="25" t="str">
        <f>IF(S3=".","-",IF(S3&gt;T3,"g",IF(S3=T3,"d","v")))</f>
        <v>v</v>
      </c>
      <c r="V3" s="23">
        <v>1</v>
      </c>
      <c r="W3" s="24" t="str">
        <f>(N10)</f>
        <v>.</v>
      </c>
      <c r="X3" s="24" t="str">
        <f>(P10)</f>
        <v>.</v>
      </c>
      <c r="Y3" s="25" t="str">
        <f>IF(W3=".","-",IF(W3&gt;X3,"g",IF(W3=X3,"d","v")))</f>
        <v>-</v>
      </c>
      <c r="Z3" s="26"/>
      <c r="AA3" s="27">
        <f t="shared" ref="AA3:AA8" si="0">SUM(AB3:AD3)</f>
        <v>4</v>
      </c>
      <c r="AB3" s="28">
        <f t="shared" ref="AB3:AB8" si="1">COUNTIF(B3:Y3,"g")</f>
        <v>0</v>
      </c>
      <c r="AC3" s="28">
        <f t="shared" ref="AC3:AC8" si="2">COUNTIF(B3:Y3,"d")</f>
        <v>0</v>
      </c>
      <c r="AD3" s="28">
        <f t="shared" ref="AD3:AD8" si="3">COUNTIF(B3:Y3,"v")</f>
        <v>4</v>
      </c>
      <c r="AE3" s="29">
        <f>SUM(IF(G3&lt;&gt;".",G3)+IF(K3&lt;&gt;".",K3)+IF(O3&lt;&gt;".",O3)+IF(S3&lt;&gt;".",S3)+IF(W3&lt;&gt;".",W3))</f>
        <v>0</v>
      </c>
      <c r="AF3" s="29">
        <f>SUM(IF(H3&lt;&gt;".",H3)+IF(L3&lt;&gt;".",L3)+IF(P3&lt;&gt;".",P3)+IF(T3&lt;&gt;".",T3)+IF(X3&lt;&gt;".",X3))</f>
        <v>12</v>
      </c>
      <c r="AG3" s="30">
        <f t="shared" ref="AG3:AG8" si="4">SUM(AB3*3+AC3*1)</f>
        <v>0</v>
      </c>
      <c r="AI3" s="31">
        <f t="shared" ref="AI3:AI8" si="5">RANK(AG3,$AG$3:$AG$8,0)</f>
        <v>5</v>
      </c>
      <c r="AJ3" s="32"/>
      <c r="AK3" s="33">
        <f t="shared" ref="AK3:AK8" si="6">SUM(AE3-AF3)</f>
        <v>-12</v>
      </c>
    </row>
    <row r="4" spans="1:37" ht="22.5" customHeight="1" x14ac:dyDescent="0.3">
      <c r="A4" s="99" t="s">
        <v>148</v>
      </c>
      <c r="B4" s="34">
        <v>5</v>
      </c>
      <c r="C4" s="35">
        <f>(P26)</f>
        <v>3</v>
      </c>
      <c r="D4" s="35">
        <f>(N26)</f>
        <v>0</v>
      </c>
      <c r="E4" s="36" t="str">
        <f>IF(C4=".","-",IF(C4&gt;D4,"g",IF(C4=D4,"d","v")))</f>
        <v>g</v>
      </c>
      <c r="F4" s="37"/>
      <c r="G4" s="38"/>
      <c r="H4" s="38"/>
      <c r="I4" s="38"/>
      <c r="J4" s="34">
        <v>3</v>
      </c>
      <c r="K4" s="35">
        <f>(N18)</f>
        <v>0</v>
      </c>
      <c r="L4" s="35">
        <f>(P18)</f>
        <v>3</v>
      </c>
      <c r="M4" s="36" t="str">
        <f>IF(K4=".","-",IF(K4&gt;L4,"g",IF(K4=L4,"d","v")))</f>
        <v>v</v>
      </c>
      <c r="N4" s="34">
        <v>2</v>
      </c>
      <c r="O4" s="35">
        <f>(N15)</f>
        <v>1</v>
      </c>
      <c r="P4" s="35">
        <f>(P15)</f>
        <v>1</v>
      </c>
      <c r="Q4" s="36" t="str">
        <f>IF(O4=".","-",IF(O4&gt;P4,"g",IF(O4=P4,"d","v")))</f>
        <v>d</v>
      </c>
      <c r="R4" s="34">
        <v>1</v>
      </c>
      <c r="S4" s="35">
        <f>(N12)</f>
        <v>1</v>
      </c>
      <c r="T4" s="35">
        <f>(P12)</f>
        <v>1</v>
      </c>
      <c r="U4" s="36" t="str">
        <f>IF(S4=".","-",IF(S4&gt;T4,"g",IF(S4=T4,"d","v")))</f>
        <v>d</v>
      </c>
      <c r="V4" s="34">
        <v>4</v>
      </c>
      <c r="W4" s="35" t="str">
        <f>(N23)</f>
        <v>.</v>
      </c>
      <c r="X4" s="35" t="str">
        <f>(P23)</f>
        <v>.</v>
      </c>
      <c r="Y4" s="36" t="str">
        <f>IF(W4=".","-",IF(W4&gt;X4,"g",IF(W4=X4,"d","v")))</f>
        <v>-</v>
      </c>
      <c r="Z4" s="39"/>
      <c r="AA4" s="100">
        <f t="shared" si="0"/>
        <v>4</v>
      </c>
      <c r="AB4" s="101">
        <f t="shared" si="1"/>
        <v>1</v>
      </c>
      <c r="AC4" s="101">
        <f t="shared" si="2"/>
        <v>2</v>
      </c>
      <c r="AD4" s="101">
        <f t="shared" si="3"/>
        <v>1</v>
      </c>
      <c r="AE4" s="114">
        <f>SUM(IF(C4&lt;&gt;".",C4)+IF(K4&lt;&gt;".",K4)+IF(O4&lt;&gt;".",O4)+IF(S4&lt;&gt;".",S4)+IF(W4&lt;&gt;".",W4))</f>
        <v>5</v>
      </c>
      <c r="AF4" s="114">
        <f>SUM(IF(D4&lt;&gt;".",D4)+IF(L4&lt;&gt;".",L4)+IF(P4&lt;&gt;".",P4)+IF(T4&lt;&gt;".",T4)+IF(X4&lt;&gt;".",X4))</f>
        <v>5</v>
      </c>
      <c r="AG4" s="40">
        <f t="shared" si="4"/>
        <v>5</v>
      </c>
      <c r="AI4" s="31">
        <f t="shared" si="5"/>
        <v>3</v>
      </c>
      <c r="AJ4" s="32"/>
      <c r="AK4" s="33">
        <f t="shared" si="6"/>
        <v>0</v>
      </c>
    </row>
    <row r="5" spans="1:37" ht="22.5" customHeight="1" x14ac:dyDescent="0.3">
      <c r="A5" s="99" t="s">
        <v>149</v>
      </c>
      <c r="B5" s="34">
        <v>4</v>
      </c>
      <c r="C5" s="35">
        <f>(P24)</f>
        <v>3</v>
      </c>
      <c r="D5" s="35">
        <f>(N24)</f>
        <v>0</v>
      </c>
      <c r="E5" s="36" t="str">
        <f>IF(C5=".","-",IF(C5&gt;D5,"g",IF(C5=D5,"d","v")))</f>
        <v>g</v>
      </c>
      <c r="F5" s="34">
        <v>3</v>
      </c>
      <c r="G5" s="35">
        <f>(P18)</f>
        <v>3</v>
      </c>
      <c r="H5" s="35">
        <f>(N18)</f>
        <v>0</v>
      </c>
      <c r="I5" s="36" t="str">
        <f>IF(G5=".","-",IF(G5&gt;H5,"g",IF(G5=H5,"d","v")))</f>
        <v>g</v>
      </c>
      <c r="J5" s="115"/>
      <c r="K5" s="38"/>
      <c r="L5" s="38"/>
      <c r="M5" s="38"/>
      <c r="N5" s="34">
        <v>1</v>
      </c>
      <c r="O5" s="35">
        <f>(N11)</f>
        <v>0</v>
      </c>
      <c r="P5" s="35">
        <f>(P11)</f>
        <v>0</v>
      </c>
      <c r="Q5" s="36" t="str">
        <f>IF(O5=".","-",IF(O5&gt;P5,"g",IF(O5=P5,"d","v")))</f>
        <v>d</v>
      </c>
      <c r="R5" s="34">
        <v>5</v>
      </c>
      <c r="S5" s="35">
        <f>(N27)</f>
        <v>1</v>
      </c>
      <c r="T5" s="35">
        <f>(P27)</f>
        <v>0</v>
      </c>
      <c r="U5" s="36" t="str">
        <f>IF(S5=".","-",IF(S5&gt;T5,"g",IF(S5=T5,"d","v")))</f>
        <v>g</v>
      </c>
      <c r="V5" s="34">
        <v>2</v>
      </c>
      <c r="W5" s="35" t="str">
        <f>(N14)</f>
        <v>.</v>
      </c>
      <c r="X5" s="35" t="str">
        <f>(P14)</f>
        <v>.</v>
      </c>
      <c r="Y5" s="36" t="str">
        <f>IF(W5=".","-",IF(W5&gt;X5,"g",IF(W5=X5,"d","v")))</f>
        <v>-</v>
      </c>
      <c r="Z5" s="39"/>
      <c r="AA5" s="100">
        <f t="shared" si="0"/>
        <v>4</v>
      </c>
      <c r="AB5" s="101">
        <f t="shared" si="1"/>
        <v>3</v>
      </c>
      <c r="AC5" s="101">
        <f t="shared" si="2"/>
        <v>1</v>
      </c>
      <c r="AD5" s="101">
        <f t="shared" si="3"/>
        <v>0</v>
      </c>
      <c r="AE5" s="114">
        <f>SUM(IF(C5&lt;&gt;".",C5)+IF(G5&lt;&gt;".",G5)+IF(O5&lt;&gt;".",O5)+IF(S5&lt;&gt;".",S5)+IF(W5&lt;&gt;".",W5))</f>
        <v>7</v>
      </c>
      <c r="AF5" s="114">
        <f>SUM(IF(H5&lt;&gt;".",H5)+IF(D5&lt;&gt;".",D5)+IF(P5&lt;&gt;".",P5)+IF(T5&lt;&gt;".",T5)+IF(X5&lt;&gt;".",X5))</f>
        <v>0</v>
      </c>
      <c r="AG5" s="40">
        <f t="shared" si="4"/>
        <v>10</v>
      </c>
      <c r="AI5" s="31">
        <f t="shared" si="5"/>
        <v>1</v>
      </c>
      <c r="AJ5" s="32"/>
      <c r="AK5" s="33">
        <f t="shared" si="6"/>
        <v>7</v>
      </c>
    </row>
    <row r="6" spans="1:37" ht="22.5" customHeight="1" x14ac:dyDescent="0.3">
      <c r="A6" s="99" t="s">
        <v>152</v>
      </c>
      <c r="B6" s="34">
        <v>3</v>
      </c>
      <c r="C6" s="35">
        <f>(P19)</f>
        <v>3</v>
      </c>
      <c r="D6" s="35">
        <f>(N19)</f>
        <v>0</v>
      </c>
      <c r="E6" s="36" t="str">
        <f>IF(C6=".","-",IF(C6&gt;D6,"g",IF(C6=D6,"d","v")))</f>
        <v>g</v>
      </c>
      <c r="F6" s="34">
        <v>2</v>
      </c>
      <c r="G6" s="35">
        <f>(P15)</f>
        <v>1</v>
      </c>
      <c r="H6" s="35">
        <f>(N15)</f>
        <v>1</v>
      </c>
      <c r="I6" s="36" t="str">
        <f>IF(G6=".","-",IF(G6&gt;H6,"g",IF(G6=H6,"d","v")))</f>
        <v>d</v>
      </c>
      <c r="J6" s="34">
        <v>1</v>
      </c>
      <c r="K6" s="35">
        <f>(P11)</f>
        <v>0</v>
      </c>
      <c r="L6" s="35">
        <f>(N11)</f>
        <v>0</v>
      </c>
      <c r="M6" s="36" t="str">
        <f>IF(K6=".","-",IF(K6&gt;L6,"g",IF(K6=L6,"d","v")))</f>
        <v>d</v>
      </c>
      <c r="N6" s="37"/>
      <c r="O6" s="38"/>
      <c r="P6" s="38"/>
      <c r="Q6" s="38"/>
      <c r="R6" s="34">
        <v>4</v>
      </c>
      <c r="S6" s="35">
        <f>(N22)</f>
        <v>3</v>
      </c>
      <c r="T6" s="35">
        <f>(P22)</f>
        <v>0</v>
      </c>
      <c r="U6" s="36" t="str">
        <f>IF(S6=".","-",IF(S6&gt;T6,"g",IF(S6=T6,"d","v")))</f>
        <v>g</v>
      </c>
      <c r="V6" s="34">
        <v>5</v>
      </c>
      <c r="W6" s="35" t="str">
        <f>(N28)</f>
        <v>.</v>
      </c>
      <c r="X6" s="35" t="str">
        <f>(P28)</f>
        <v>.</v>
      </c>
      <c r="Y6" s="36" t="str">
        <f>IF(W6=".","-",IF(W6&gt;X6,"g",IF(W6=X6,"d","v")))</f>
        <v>-</v>
      </c>
      <c r="Z6" s="39"/>
      <c r="AA6" s="100">
        <f t="shared" si="0"/>
        <v>4</v>
      </c>
      <c r="AB6" s="101">
        <f t="shared" si="1"/>
        <v>2</v>
      </c>
      <c r="AC6" s="101">
        <f t="shared" si="2"/>
        <v>2</v>
      </c>
      <c r="AD6" s="101">
        <f t="shared" si="3"/>
        <v>0</v>
      </c>
      <c r="AE6" s="114">
        <f>SUM(IF(G6&lt;&gt;".",G6)+IF(K6&lt;&gt;".",K6)+IF(C6&lt;&gt;".",C6)+IF(S6&lt;&gt;".",S6)+IF(W6&lt;&gt;".",W6))</f>
        <v>7</v>
      </c>
      <c r="AF6" s="114">
        <f>SUM(IF(H6&lt;&gt;".",H6)+IF(L6&lt;&gt;".",L6)+IF(D6&lt;&gt;".",D6)+IF(T6&lt;&gt;".",T6)+IF(X6&lt;&gt;".",X6))</f>
        <v>1</v>
      </c>
      <c r="AG6" s="40">
        <f t="shared" si="4"/>
        <v>8</v>
      </c>
      <c r="AI6" s="31">
        <f t="shared" si="5"/>
        <v>2</v>
      </c>
      <c r="AJ6" s="32"/>
      <c r="AK6" s="33">
        <f t="shared" si="6"/>
        <v>6</v>
      </c>
    </row>
    <row r="7" spans="1:37" ht="22.5" customHeight="1" x14ac:dyDescent="0.3">
      <c r="A7" s="99" t="s">
        <v>153</v>
      </c>
      <c r="B7" s="34">
        <v>2</v>
      </c>
      <c r="C7" s="35">
        <f>(P16)</f>
        <v>3</v>
      </c>
      <c r="D7" s="35">
        <f>(N16)</f>
        <v>0</v>
      </c>
      <c r="E7" s="36" t="str">
        <f>IF(C7=".","-",IF(C7&gt;D7,"g",IF(C7=D7,"d","v")))</f>
        <v>g</v>
      </c>
      <c r="F7" s="34">
        <v>1</v>
      </c>
      <c r="G7" s="35">
        <f>(P12)</f>
        <v>1</v>
      </c>
      <c r="H7" s="35">
        <f>(N12)</f>
        <v>1</v>
      </c>
      <c r="I7" s="36" t="str">
        <f>IF(G7=".","-",IF(G7&gt;H7,"g",IF(G7=H7,"d","v")))</f>
        <v>d</v>
      </c>
      <c r="J7" s="34">
        <v>5</v>
      </c>
      <c r="K7" s="35">
        <f>(P27)</f>
        <v>0</v>
      </c>
      <c r="L7" s="35">
        <f>(N27)</f>
        <v>1</v>
      </c>
      <c r="M7" s="36" t="str">
        <f>IF(K7=".","-",IF(K7&gt;L7,"g",IF(K7=L7,"d","v")))</f>
        <v>v</v>
      </c>
      <c r="N7" s="116">
        <v>4</v>
      </c>
      <c r="O7" s="35">
        <f>(P22)</f>
        <v>0</v>
      </c>
      <c r="P7" s="35">
        <f>(N22)</f>
        <v>3</v>
      </c>
      <c r="Q7" s="36" t="str">
        <f>IF(O7=".","-",IF(O7&gt;P7,"g",IF(O7=P7,"d","v")))</f>
        <v>v</v>
      </c>
      <c r="R7" s="37"/>
      <c r="S7" s="38"/>
      <c r="T7" s="38"/>
      <c r="U7" s="38"/>
      <c r="V7" s="34">
        <v>3</v>
      </c>
      <c r="W7" s="35" t="str">
        <f>(N20)</f>
        <v>.</v>
      </c>
      <c r="X7" s="35" t="str">
        <f>(P20)</f>
        <v>.</v>
      </c>
      <c r="Y7" s="36" t="str">
        <f>IF(W7=".","-",IF(W7&gt;X7,"g",IF(W7=X7,"d","v")))</f>
        <v>-</v>
      </c>
      <c r="Z7" s="39"/>
      <c r="AA7" s="100">
        <f t="shared" si="0"/>
        <v>4</v>
      </c>
      <c r="AB7" s="101">
        <f t="shared" si="1"/>
        <v>1</v>
      </c>
      <c r="AC7" s="101">
        <f t="shared" si="2"/>
        <v>1</v>
      </c>
      <c r="AD7" s="101">
        <f t="shared" si="3"/>
        <v>2</v>
      </c>
      <c r="AE7" s="114">
        <f>SUM(IF(G7&lt;&gt;".",G7)+IF(K7&lt;&gt;".",K7)+IF(O7&lt;&gt;".",O7)+IF(C7&lt;&gt;".",C7)+IF(W7&lt;&gt;".",W7))</f>
        <v>4</v>
      </c>
      <c r="AF7" s="114">
        <f>SUM(IF(H7&lt;&gt;".",H7)+IF(L7&lt;&gt;".",L7)+IF(P7&lt;&gt;".",P7)+IF(D7&lt;&gt;".",D7)+IF(X7&lt;&gt;".",X7))</f>
        <v>5</v>
      </c>
      <c r="AG7" s="40">
        <f t="shared" si="4"/>
        <v>4</v>
      </c>
      <c r="AH7" s="102"/>
      <c r="AI7" s="31">
        <f t="shared" si="5"/>
        <v>4</v>
      </c>
      <c r="AJ7" s="32"/>
      <c r="AK7" s="33">
        <f t="shared" si="6"/>
        <v>-1</v>
      </c>
    </row>
    <row r="8" spans="1:37" ht="22.5" customHeight="1" thickBot="1" x14ac:dyDescent="0.35">
      <c r="A8" s="103" t="s">
        <v>172</v>
      </c>
      <c r="B8" s="104">
        <v>1</v>
      </c>
      <c r="C8" s="105" t="str">
        <f>(P10)</f>
        <v>.</v>
      </c>
      <c r="D8" s="105" t="str">
        <f>(N10)</f>
        <v>.</v>
      </c>
      <c r="E8" s="106" t="str">
        <f>IF(C8=".","-",IF(C8&gt;D8,"g",IF(C8=D8,"d","v")))</f>
        <v>-</v>
      </c>
      <c r="F8" s="104">
        <v>4</v>
      </c>
      <c r="G8" s="105" t="str">
        <f>(P23)</f>
        <v>.</v>
      </c>
      <c r="H8" s="105" t="str">
        <f>(N23)</f>
        <v>.</v>
      </c>
      <c r="I8" s="106" t="str">
        <f>IF(G8=".","-",IF(G8&gt;H8,"g",IF(G8=H8,"d","v")))</f>
        <v>-</v>
      </c>
      <c r="J8" s="104">
        <v>2</v>
      </c>
      <c r="K8" s="105" t="str">
        <f>(P14)</f>
        <v>.</v>
      </c>
      <c r="L8" s="105" t="str">
        <f>(N14)</f>
        <v>.</v>
      </c>
      <c r="M8" s="106" t="str">
        <f>IF(K8=".","-",IF(K8&gt;L8,"g",IF(K8=L8,"d","v")))</f>
        <v>-</v>
      </c>
      <c r="N8" s="117">
        <v>5</v>
      </c>
      <c r="O8" s="105" t="str">
        <f>(X6)</f>
        <v>.</v>
      </c>
      <c r="P8" s="105" t="str">
        <f>(W6)</f>
        <v>.</v>
      </c>
      <c r="Q8" s="106" t="str">
        <f>IF(O8=".","-",IF(O8&gt;P8,"g",IF(O8=P8,"d","v")))</f>
        <v>-</v>
      </c>
      <c r="R8" s="104">
        <v>3</v>
      </c>
      <c r="S8" s="105" t="str">
        <f>(P20)</f>
        <v>.</v>
      </c>
      <c r="T8" s="105" t="str">
        <f>(N20)</f>
        <v>.</v>
      </c>
      <c r="U8" s="106" t="str">
        <f>IF(S8=".","-",IF(S8&gt;T8,"g",IF(S8=T8,"d","v")))</f>
        <v>-</v>
      </c>
      <c r="V8" s="107"/>
      <c r="W8" s="108"/>
      <c r="X8" s="108"/>
      <c r="Y8" s="108"/>
      <c r="Z8" s="14"/>
      <c r="AA8" s="109">
        <f t="shared" si="0"/>
        <v>0</v>
      </c>
      <c r="AB8" s="110">
        <f t="shared" si="1"/>
        <v>0</v>
      </c>
      <c r="AC8" s="110">
        <f t="shared" si="2"/>
        <v>0</v>
      </c>
      <c r="AD8" s="110">
        <f t="shared" si="3"/>
        <v>0</v>
      </c>
      <c r="AE8" s="111">
        <f>SUM(IF(G8&lt;&gt;".",G8)+IF(K8&lt;&gt;".",K8)+IF(O8&lt;&gt;".",O8)+IF(S8&lt;&gt;".",S8)+IF(C8&lt;&gt;".",C8))</f>
        <v>0</v>
      </c>
      <c r="AF8" s="111">
        <f>SUM(IF(H8&lt;&gt;".",H8)+IF(L8&lt;&gt;".",L8)+IF(P8&lt;&gt;".",P8)+IF(T8&lt;&gt;".",T8)+IF(D8&lt;&gt;".",D8))</f>
        <v>0</v>
      </c>
      <c r="AG8" s="112">
        <f t="shared" si="4"/>
        <v>0</v>
      </c>
      <c r="AI8" s="41">
        <f t="shared" si="5"/>
        <v>5</v>
      </c>
      <c r="AJ8" s="32"/>
      <c r="AK8" s="33">
        <f t="shared" si="6"/>
        <v>0</v>
      </c>
    </row>
    <row r="9" spans="1:37" ht="3.75" customHeight="1" thickTop="1" x14ac:dyDescent="0.25">
      <c r="B9" s="42"/>
      <c r="C9" s="43"/>
      <c r="D9" s="43"/>
      <c r="E9" s="44"/>
      <c r="F9" s="42"/>
      <c r="G9" s="43"/>
      <c r="H9" s="43"/>
      <c r="I9" s="44"/>
      <c r="J9" s="42"/>
      <c r="K9" s="43"/>
      <c r="L9" s="43"/>
      <c r="M9" s="44"/>
      <c r="N9" s="42"/>
      <c r="O9" s="43"/>
      <c r="P9" s="43"/>
      <c r="Q9" s="44"/>
      <c r="R9" s="42"/>
      <c r="S9" s="43"/>
      <c r="T9" s="43"/>
      <c r="U9" s="44"/>
      <c r="AA9" s="45"/>
      <c r="AB9" s="9"/>
      <c r="AC9" s="9"/>
      <c r="AD9" s="9"/>
      <c r="AE9" s="46"/>
      <c r="AF9" s="46"/>
      <c r="AG9" s="47"/>
    </row>
    <row r="10" spans="1:37" ht="24.6" x14ac:dyDescent="0.4">
      <c r="A10" s="48">
        <v>1</v>
      </c>
      <c r="B10" s="49"/>
      <c r="D10" s="10"/>
      <c r="L10" s="118" t="str">
        <f>($A$3)</f>
        <v>Horváth I.</v>
      </c>
      <c r="N10" s="50" t="s">
        <v>32</v>
      </c>
      <c r="O10" s="51" t="s">
        <v>33</v>
      </c>
      <c r="P10" s="50" t="s">
        <v>32</v>
      </c>
      <c r="Q10" s="52"/>
      <c r="R10" s="119" t="str">
        <f>($A$8)</f>
        <v>kimaradó</v>
      </c>
    </row>
    <row r="11" spans="1:37" ht="20.399999999999999" x14ac:dyDescent="0.35">
      <c r="B11" s="53"/>
      <c r="L11" s="118" t="str">
        <f>($A$5)</f>
        <v>Böcskei I.</v>
      </c>
      <c r="N11" s="50">
        <v>0</v>
      </c>
      <c r="O11" s="51" t="s">
        <v>33</v>
      </c>
      <c r="P11" s="50">
        <v>0</v>
      </c>
      <c r="R11" s="119" t="str">
        <f>($A$6)</f>
        <v>Mihály II. Z.</v>
      </c>
    </row>
    <row r="12" spans="1:37" ht="20.399999999999999" x14ac:dyDescent="0.35">
      <c r="B12" s="53"/>
      <c r="D12" s="10"/>
      <c r="L12" s="118" t="str">
        <f>($A$4)</f>
        <v>Bodó II. A.</v>
      </c>
      <c r="N12" s="50">
        <v>1</v>
      </c>
      <c r="O12" s="51" t="s">
        <v>33</v>
      </c>
      <c r="P12" s="50">
        <v>1</v>
      </c>
      <c r="Q12" s="120"/>
      <c r="R12" s="119" t="str">
        <f>($A$7)</f>
        <v>Erdőteleki</v>
      </c>
    </row>
    <row r="13" spans="1:37" ht="3.75" customHeight="1" x14ac:dyDescent="0.4">
      <c r="A13" s="42"/>
      <c r="B13" s="53"/>
      <c r="C13" s="54"/>
      <c r="D13" s="55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6"/>
      <c r="P13" s="57"/>
      <c r="Q13" s="56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</row>
    <row r="14" spans="1:37" ht="24.6" x14ac:dyDescent="0.4">
      <c r="A14" s="48">
        <v>2</v>
      </c>
      <c r="B14" s="49"/>
      <c r="D14" s="10"/>
      <c r="K14" s="52"/>
      <c r="L14" s="118" t="str">
        <f>($A$5)</f>
        <v>Böcskei I.</v>
      </c>
      <c r="N14" s="50" t="s">
        <v>32</v>
      </c>
      <c r="O14" s="51" t="s">
        <v>33</v>
      </c>
      <c r="P14" s="50" t="s">
        <v>32</v>
      </c>
      <c r="Q14" s="52"/>
      <c r="R14" s="119" t="str">
        <f>($A$8)</f>
        <v>kimaradó</v>
      </c>
      <c r="AI14" s="58"/>
    </row>
    <row r="15" spans="1:37" ht="20.399999999999999" x14ac:dyDescent="0.35">
      <c r="B15" s="53"/>
      <c r="L15" s="118" t="str">
        <f>($A$4)</f>
        <v>Bodó II. A.</v>
      </c>
      <c r="N15" s="50">
        <v>1</v>
      </c>
      <c r="O15" s="51" t="s">
        <v>33</v>
      </c>
      <c r="P15" s="50">
        <v>1</v>
      </c>
      <c r="R15" s="119" t="str">
        <f>($A$6)</f>
        <v>Mihály II. Z.</v>
      </c>
      <c r="AI15" s="58"/>
    </row>
    <row r="16" spans="1:37" ht="20.399999999999999" x14ac:dyDescent="0.35">
      <c r="A16" s="42"/>
      <c r="B16" s="53"/>
      <c r="D16" s="10"/>
      <c r="L16" s="118" t="str">
        <f>($A$3)</f>
        <v>Horváth I.</v>
      </c>
      <c r="N16" s="50">
        <v>0</v>
      </c>
      <c r="O16" s="51" t="s">
        <v>33</v>
      </c>
      <c r="P16" s="50">
        <v>3</v>
      </c>
      <c r="Q16" s="120"/>
      <c r="R16" s="119" t="str">
        <f>($A$7)</f>
        <v>Erdőteleki</v>
      </c>
      <c r="W16" s="6" t="s">
        <v>164</v>
      </c>
      <c r="AI16" s="58"/>
    </row>
    <row r="17" spans="1:35" ht="3.75" customHeight="1" x14ac:dyDescent="0.4">
      <c r="A17" s="42"/>
      <c r="B17" s="53"/>
      <c r="C17" s="54"/>
      <c r="D17" s="55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6"/>
      <c r="P17" s="57"/>
      <c r="Q17" s="56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</row>
    <row r="18" spans="1:35" ht="24.6" x14ac:dyDescent="0.4">
      <c r="A18" s="48">
        <v>3</v>
      </c>
      <c r="B18" s="121"/>
      <c r="D18" s="10"/>
      <c r="L18" s="118" t="str">
        <f>($A$4)</f>
        <v>Bodó II. A.</v>
      </c>
      <c r="N18" s="50">
        <v>0</v>
      </c>
      <c r="O18" s="51" t="s">
        <v>33</v>
      </c>
      <c r="P18" s="50">
        <v>3</v>
      </c>
      <c r="Q18" s="52"/>
      <c r="R18" s="119" t="str">
        <f>($A$5)</f>
        <v>Böcskei I.</v>
      </c>
      <c r="AI18" s="58"/>
    </row>
    <row r="19" spans="1:35" ht="20.399999999999999" x14ac:dyDescent="0.35">
      <c r="B19" s="59"/>
      <c r="L19" s="118" t="str">
        <f>($A$3)</f>
        <v>Horváth I.</v>
      </c>
      <c r="N19" s="50">
        <v>0</v>
      </c>
      <c r="O19" s="51" t="s">
        <v>33</v>
      </c>
      <c r="P19" s="50">
        <v>3</v>
      </c>
      <c r="R19" s="119" t="str">
        <f>($A$6)</f>
        <v>Mihály II. Z.</v>
      </c>
      <c r="W19" s="6" t="s">
        <v>164</v>
      </c>
      <c r="AI19" s="58"/>
    </row>
    <row r="20" spans="1:35" ht="20.399999999999999" x14ac:dyDescent="0.35">
      <c r="A20" s="42"/>
      <c r="B20" s="59"/>
      <c r="D20" s="10"/>
      <c r="L20" s="118" t="str">
        <f>($A$7)</f>
        <v>Erdőteleki</v>
      </c>
      <c r="N20" s="50" t="s">
        <v>32</v>
      </c>
      <c r="O20" s="51" t="s">
        <v>33</v>
      </c>
      <c r="P20" s="50" t="s">
        <v>32</v>
      </c>
      <c r="Q20" s="120"/>
      <c r="R20" s="119" t="str">
        <f>($A$8)</f>
        <v>kimaradó</v>
      </c>
      <c r="AI20" s="58"/>
    </row>
    <row r="21" spans="1:35" ht="3.75" customHeight="1" x14ac:dyDescent="0.3">
      <c r="A21" s="42"/>
      <c r="B21" s="59"/>
      <c r="C21" s="122"/>
      <c r="D21" s="122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</row>
    <row r="22" spans="1:35" ht="24.6" x14ac:dyDescent="0.4">
      <c r="A22" s="48">
        <v>4</v>
      </c>
      <c r="B22" s="49"/>
      <c r="D22" s="10"/>
      <c r="L22" s="118" t="str">
        <f>($A$6)</f>
        <v>Mihály II. Z.</v>
      </c>
      <c r="N22" s="50">
        <v>3</v>
      </c>
      <c r="O22" s="51" t="s">
        <v>33</v>
      </c>
      <c r="P22" s="50">
        <v>0</v>
      </c>
      <c r="Q22" s="52"/>
      <c r="R22" s="119" t="str">
        <f>($A$7)</f>
        <v>Erdőteleki</v>
      </c>
    </row>
    <row r="23" spans="1:35" ht="20.399999999999999" x14ac:dyDescent="0.35">
      <c r="B23" s="53"/>
      <c r="L23" s="118" t="str">
        <f>($A$4)</f>
        <v>Bodó II. A.</v>
      </c>
      <c r="N23" s="50" t="s">
        <v>32</v>
      </c>
      <c r="O23" s="51" t="s">
        <v>33</v>
      </c>
      <c r="P23" s="50" t="s">
        <v>32</v>
      </c>
      <c r="R23" s="119" t="str">
        <f>($A$8)</f>
        <v>kimaradó</v>
      </c>
    </row>
    <row r="24" spans="1:35" ht="20.399999999999999" x14ac:dyDescent="0.35">
      <c r="A24" s="42"/>
      <c r="B24" s="53"/>
      <c r="D24" s="10"/>
      <c r="L24" s="118" t="str">
        <f>($A$3)</f>
        <v>Horváth I.</v>
      </c>
      <c r="N24" s="50">
        <v>0</v>
      </c>
      <c r="O24" s="51" t="s">
        <v>33</v>
      </c>
      <c r="P24" s="50">
        <v>3</v>
      </c>
      <c r="Q24" s="120"/>
      <c r="R24" s="119" t="str">
        <f>($A$5)</f>
        <v>Böcskei I.</v>
      </c>
      <c r="W24" s="6" t="s">
        <v>164</v>
      </c>
    </row>
    <row r="25" spans="1:35" ht="3.75" customHeight="1" x14ac:dyDescent="0.4">
      <c r="A25" s="42"/>
      <c r="B25" s="53"/>
      <c r="C25" s="54"/>
      <c r="D25" s="55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6"/>
      <c r="P25" s="57"/>
      <c r="Q25" s="56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</row>
    <row r="26" spans="1:35" ht="24.6" x14ac:dyDescent="0.4">
      <c r="A26" s="48">
        <v>5</v>
      </c>
      <c r="B26" s="121"/>
      <c r="D26" s="10"/>
      <c r="L26" s="118" t="str">
        <f>($A$3)</f>
        <v>Horváth I.</v>
      </c>
      <c r="M26" s="52"/>
      <c r="N26" s="50">
        <v>0</v>
      </c>
      <c r="O26" s="51" t="s">
        <v>33</v>
      </c>
      <c r="P26" s="50">
        <v>3</v>
      </c>
      <c r="R26" s="119" t="str">
        <f>($A$4)</f>
        <v>Bodó II. A.</v>
      </c>
      <c r="W26" s="6" t="s">
        <v>164</v>
      </c>
    </row>
    <row r="27" spans="1:35" ht="20.399999999999999" x14ac:dyDescent="0.35">
      <c r="B27" s="59"/>
      <c r="L27" s="118" t="str">
        <f>($A$5)</f>
        <v>Böcskei I.</v>
      </c>
      <c r="N27" s="50">
        <v>1</v>
      </c>
      <c r="O27" s="51" t="s">
        <v>33</v>
      </c>
      <c r="P27" s="50">
        <v>0</v>
      </c>
      <c r="R27" s="119" t="str">
        <f>($A$7)</f>
        <v>Erdőteleki</v>
      </c>
    </row>
    <row r="28" spans="1:35" ht="20.399999999999999" x14ac:dyDescent="0.35">
      <c r="A28" s="42"/>
      <c r="B28" s="59"/>
      <c r="D28" s="10"/>
      <c r="L28" s="118" t="str">
        <f>($A$6)</f>
        <v>Mihály II. Z.</v>
      </c>
      <c r="N28" s="50" t="s">
        <v>32</v>
      </c>
      <c r="O28" s="51" t="s">
        <v>33</v>
      </c>
      <c r="P28" s="50" t="s">
        <v>32</v>
      </c>
      <c r="Q28" s="120"/>
      <c r="R28" s="119" t="str">
        <f>($A$8)</f>
        <v>kimaradó</v>
      </c>
    </row>
    <row r="29" spans="1:35" ht="3.75" customHeight="1" x14ac:dyDescent="0.3">
      <c r="A29" s="42"/>
      <c r="B29" s="59"/>
      <c r="C29" s="122"/>
      <c r="D29" s="122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</row>
    <row r="31" spans="1:35" x14ac:dyDescent="0.25">
      <c r="A31" s="42"/>
    </row>
    <row r="32" spans="1:35" x14ac:dyDescent="0.25">
      <c r="A32" s="42"/>
    </row>
    <row r="33" ht="3.75" customHeight="1" x14ac:dyDescent="0.25"/>
  </sheetData>
  <conditionalFormatting sqref="I3 M3:M4 Q3:Q5 U3:U6 Y3:Y7 E4:E8 I5:I8 M6:M8 Q7:Q8 U8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7F20A-FADA-48DE-A2A5-A57978010C3C}">
  <sheetPr>
    <pageSetUpPr fitToPage="1"/>
  </sheetPr>
  <dimension ref="A1:AK33"/>
  <sheetViews>
    <sheetView defaultGridColor="0" colorId="22" zoomScaleNormal="100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5"/>
  <cols>
    <col min="1" max="1" width="21.33203125" style="6" bestFit="1" customWidth="1"/>
    <col min="2" max="25" width="2.88671875" style="6" customWidth="1"/>
    <col min="26" max="26" width="1.44140625" style="6" customWidth="1"/>
    <col min="27" max="30" width="3" style="6" customWidth="1"/>
    <col min="31" max="31" width="2.5546875" style="6" bestFit="1" customWidth="1"/>
    <col min="32" max="32" width="3" style="6" customWidth="1"/>
    <col min="33" max="33" width="3.88671875" style="6" bestFit="1" customWidth="1"/>
    <col min="34" max="34" width="1" style="6" customWidth="1"/>
    <col min="35" max="35" width="3" style="6" customWidth="1"/>
    <col min="36" max="36" width="1" style="6" customWidth="1"/>
    <col min="37" max="256" width="3" style="6"/>
    <col min="257" max="257" width="21.33203125" style="6" bestFit="1" customWidth="1"/>
    <col min="258" max="281" width="2.88671875" style="6" customWidth="1"/>
    <col min="282" max="282" width="1.44140625" style="6" customWidth="1"/>
    <col min="283" max="286" width="3" style="6" customWidth="1"/>
    <col min="287" max="287" width="2.5546875" style="6" bestFit="1" customWidth="1"/>
    <col min="288" max="288" width="3" style="6" customWidth="1"/>
    <col min="289" max="289" width="3.88671875" style="6" bestFit="1" customWidth="1"/>
    <col min="290" max="290" width="1" style="6" customWidth="1"/>
    <col min="291" max="291" width="3" style="6" customWidth="1"/>
    <col min="292" max="292" width="1" style="6" customWidth="1"/>
    <col min="293" max="512" width="3" style="6"/>
    <col min="513" max="513" width="21.33203125" style="6" bestFit="1" customWidth="1"/>
    <col min="514" max="537" width="2.88671875" style="6" customWidth="1"/>
    <col min="538" max="538" width="1.44140625" style="6" customWidth="1"/>
    <col min="539" max="542" width="3" style="6" customWidth="1"/>
    <col min="543" max="543" width="2.5546875" style="6" bestFit="1" customWidth="1"/>
    <col min="544" max="544" width="3" style="6" customWidth="1"/>
    <col min="545" max="545" width="3.88671875" style="6" bestFit="1" customWidth="1"/>
    <col min="546" max="546" width="1" style="6" customWidth="1"/>
    <col min="547" max="547" width="3" style="6" customWidth="1"/>
    <col min="548" max="548" width="1" style="6" customWidth="1"/>
    <col min="549" max="768" width="3" style="6"/>
    <col min="769" max="769" width="21.33203125" style="6" bestFit="1" customWidth="1"/>
    <col min="770" max="793" width="2.88671875" style="6" customWidth="1"/>
    <col min="794" max="794" width="1.44140625" style="6" customWidth="1"/>
    <col min="795" max="798" width="3" style="6" customWidth="1"/>
    <col min="799" max="799" width="2.5546875" style="6" bestFit="1" customWidth="1"/>
    <col min="800" max="800" width="3" style="6" customWidth="1"/>
    <col min="801" max="801" width="3.88671875" style="6" bestFit="1" customWidth="1"/>
    <col min="802" max="802" width="1" style="6" customWidth="1"/>
    <col min="803" max="803" width="3" style="6" customWidth="1"/>
    <col min="804" max="804" width="1" style="6" customWidth="1"/>
    <col min="805" max="1024" width="3" style="6"/>
    <col min="1025" max="1025" width="21.33203125" style="6" bestFit="1" customWidth="1"/>
    <col min="1026" max="1049" width="2.88671875" style="6" customWidth="1"/>
    <col min="1050" max="1050" width="1.44140625" style="6" customWidth="1"/>
    <col min="1051" max="1054" width="3" style="6" customWidth="1"/>
    <col min="1055" max="1055" width="2.5546875" style="6" bestFit="1" customWidth="1"/>
    <col min="1056" max="1056" width="3" style="6" customWidth="1"/>
    <col min="1057" max="1057" width="3.88671875" style="6" bestFit="1" customWidth="1"/>
    <col min="1058" max="1058" width="1" style="6" customWidth="1"/>
    <col min="1059" max="1059" width="3" style="6" customWidth="1"/>
    <col min="1060" max="1060" width="1" style="6" customWidth="1"/>
    <col min="1061" max="1280" width="3" style="6"/>
    <col min="1281" max="1281" width="21.33203125" style="6" bestFit="1" customWidth="1"/>
    <col min="1282" max="1305" width="2.88671875" style="6" customWidth="1"/>
    <col min="1306" max="1306" width="1.44140625" style="6" customWidth="1"/>
    <col min="1307" max="1310" width="3" style="6" customWidth="1"/>
    <col min="1311" max="1311" width="2.5546875" style="6" bestFit="1" customWidth="1"/>
    <col min="1312" max="1312" width="3" style="6" customWidth="1"/>
    <col min="1313" max="1313" width="3.88671875" style="6" bestFit="1" customWidth="1"/>
    <col min="1314" max="1314" width="1" style="6" customWidth="1"/>
    <col min="1315" max="1315" width="3" style="6" customWidth="1"/>
    <col min="1316" max="1316" width="1" style="6" customWidth="1"/>
    <col min="1317" max="1536" width="3" style="6"/>
    <col min="1537" max="1537" width="21.33203125" style="6" bestFit="1" customWidth="1"/>
    <col min="1538" max="1561" width="2.88671875" style="6" customWidth="1"/>
    <col min="1562" max="1562" width="1.44140625" style="6" customWidth="1"/>
    <col min="1563" max="1566" width="3" style="6" customWidth="1"/>
    <col min="1567" max="1567" width="2.5546875" style="6" bestFit="1" customWidth="1"/>
    <col min="1568" max="1568" width="3" style="6" customWidth="1"/>
    <col min="1569" max="1569" width="3.88671875" style="6" bestFit="1" customWidth="1"/>
    <col min="1570" max="1570" width="1" style="6" customWidth="1"/>
    <col min="1571" max="1571" width="3" style="6" customWidth="1"/>
    <col min="1572" max="1572" width="1" style="6" customWidth="1"/>
    <col min="1573" max="1792" width="3" style="6"/>
    <col min="1793" max="1793" width="21.33203125" style="6" bestFit="1" customWidth="1"/>
    <col min="1794" max="1817" width="2.88671875" style="6" customWidth="1"/>
    <col min="1818" max="1818" width="1.44140625" style="6" customWidth="1"/>
    <col min="1819" max="1822" width="3" style="6" customWidth="1"/>
    <col min="1823" max="1823" width="2.5546875" style="6" bestFit="1" customWidth="1"/>
    <col min="1824" max="1824" width="3" style="6" customWidth="1"/>
    <col min="1825" max="1825" width="3.88671875" style="6" bestFit="1" customWidth="1"/>
    <col min="1826" max="1826" width="1" style="6" customWidth="1"/>
    <col min="1827" max="1827" width="3" style="6" customWidth="1"/>
    <col min="1828" max="1828" width="1" style="6" customWidth="1"/>
    <col min="1829" max="2048" width="3" style="6"/>
    <col min="2049" max="2049" width="21.33203125" style="6" bestFit="1" customWidth="1"/>
    <col min="2050" max="2073" width="2.88671875" style="6" customWidth="1"/>
    <col min="2074" max="2074" width="1.44140625" style="6" customWidth="1"/>
    <col min="2075" max="2078" width="3" style="6" customWidth="1"/>
    <col min="2079" max="2079" width="2.5546875" style="6" bestFit="1" customWidth="1"/>
    <col min="2080" max="2080" width="3" style="6" customWidth="1"/>
    <col min="2081" max="2081" width="3.88671875" style="6" bestFit="1" customWidth="1"/>
    <col min="2082" max="2082" width="1" style="6" customWidth="1"/>
    <col min="2083" max="2083" width="3" style="6" customWidth="1"/>
    <col min="2084" max="2084" width="1" style="6" customWidth="1"/>
    <col min="2085" max="2304" width="3" style="6"/>
    <col min="2305" max="2305" width="21.33203125" style="6" bestFit="1" customWidth="1"/>
    <col min="2306" max="2329" width="2.88671875" style="6" customWidth="1"/>
    <col min="2330" max="2330" width="1.44140625" style="6" customWidth="1"/>
    <col min="2331" max="2334" width="3" style="6" customWidth="1"/>
    <col min="2335" max="2335" width="2.5546875" style="6" bestFit="1" customWidth="1"/>
    <col min="2336" max="2336" width="3" style="6" customWidth="1"/>
    <col min="2337" max="2337" width="3.88671875" style="6" bestFit="1" customWidth="1"/>
    <col min="2338" max="2338" width="1" style="6" customWidth="1"/>
    <col min="2339" max="2339" width="3" style="6" customWidth="1"/>
    <col min="2340" max="2340" width="1" style="6" customWidth="1"/>
    <col min="2341" max="2560" width="3" style="6"/>
    <col min="2561" max="2561" width="21.33203125" style="6" bestFit="1" customWidth="1"/>
    <col min="2562" max="2585" width="2.88671875" style="6" customWidth="1"/>
    <col min="2586" max="2586" width="1.44140625" style="6" customWidth="1"/>
    <col min="2587" max="2590" width="3" style="6" customWidth="1"/>
    <col min="2591" max="2591" width="2.5546875" style="6" bestFit="1" customWidth="1"/>
    <col min="2592" max="2592" width="3" style="6" customWidth="1"/>
    <col min="2593" max="2593" width="3.88671875" style="6" bestFit="1" customWidth="1"/>
    <col min="2594" max="2594" width="1" style="6" customWidth="1"/>
    <col min="2595" max="2595" width="3" style="6" customWidth="1"/>
    <col min="2596" max="2596" width="1" style="6" customWidth="1"/>
    <col min="2597" max="2816" width="3" style="6"/>
    <col min="2817" max="2817" width="21.33203125" style="6" bestFit="1" customWidth="1"/>
    <col min="2818" max="2841" width="2.88671875" style="6" customWidth="1"/>
    <col min="2842" max="2842" width="1.44140625" style="6" customWidth="1"/>
    <col min="2843" max="2846" width="3" style="6" customWidth="1"/>
    <col min="2847" max="2847" width="2.5546875" style="6" bestFit="1" customWidth="1"/>
    <col min="2848" max="2848" width="3" style="6" customWidth="1"/>
    <col min="2849" max="2849" width="3.88671875" style="6" bestFit="1" customWidth="1"/>
    <col min="2850" max="2850" width="1" style="6" customWidth="1"/>
    <col min="2851" max="2851" width="3" style="6" customWidth="1"/>
    <col min="2852" max="2852" width="1" style="6" customWidth="1"/>
    <col min="2853" max="3072" width="3" style="6"/>
    <col min="3073" max="3073" width="21.33203125" style="6" bestFit="1" customWidth="1"/>
    <col min="3074" max="3097" width="2.88671875" style="6" customWidth="1"/>
    <col min="3098" max="3098" width="1.44140625" style="6" customWidth="1"/>
    <col min="3099" max="3102" width="3" style="6" customWidth="1"/>
    <col min="3103" max="3103" width="2.5546875" style="6" bestFit="1" customWidth="1"/>
    <col min="3104" max="3104" width="3" style="6" customWidth="1"/>
    <col min="3105" max="3105" width="3.88671875" style="6" bestFit="1" customWidth="1"/>
    <col min="3106" max="3106" width="1" style="6" customWidth="1"/>
    <col min="3107" max="3107" width="3" style="6" customWidth="1"/>
    <col min="3108" max="3108" width="1" style="6" customWidth="1"/>
    <col min="3109" max="3328" width="3" style="6"/>
    <col min="3329" max="3329" width="21.33203125" style="6" bestFit="1" customWidth="1"/>
    <col min="3330" max="3353" width="2.88671875" style="6" customWidth="1"/>
    <col min="3354" max="3354" width="1.44140625" style="6" customWidth="1"/>
    <col min="3355" max="3358" width="3" style="6" customWidth="1"/>
    <col min="3359" max="3359" width="2.5546875" style="6" bestFit="1" customWidth="1"/>
    <col min="3360" max="3360" width="3" style="6" customWidth="1"/>
    <col min="3361" max="3361" width="3.88671875" style="6" bestFit="1" customWidth="1"/>
    <col min="3362" max="3362" width="1" style="6" customWidth="1"/>
    <col min="3363" max="3363" width="3" style="6" customWidth="1"/>
    <col min="3364" max="3364" width="1" style="6" customWidth="1"/>
    <col min="3365" max="3584" width="3" style="6"/>
    <col min="3585" max="3585" width="21.33203125" style="6" bestFit="1" customWidth="1"/>
    <col min="3586" max="3609" width="2.88671875" style="6" customWidth="1"/>
    <col min="3610" max="3610" width="1.44140625" style="6" customWidth="1"/>
    <col min="3611" max="3614" width="3" style="6" customWidth="1"/>
    <col min="3615" max="3615" width="2.5546875" style="6" bestFit="1" customWidth="1"/>
    <col min="3616" max="3616" width="3" style="6" customWidth="1"/>
    <col min="3617" max="3617" width="3.88671875" style="6" bestFit="1" customWidth="1"/>
    <col min="3618" max="3618" width="1" style="6" customWidth="1"/>
    <col min="3619" max="3619" width="3" style="6" customWidth="1"/>
    <col min="3620" max="3620" width="1" style="6" customWidth="1"/>
    <col min="3621" max="3840" width="3" style="6"/>
    <col min="3841" max="3841" width="21.33203125" style="6" bestFit="1" customWidth="1"/>
    <col min="3842" max="3865" width="2.88671875" style="6" customWidth="1"/>
    <col min="3866" max="3866" width="1.44140625" style="6" customWidth="1"/>
    <col min="3867" max="3870" width="3" style="6" customWidth="1"/>
    <col min="3871" max="3871" width="2.5546875" style="6" bestFit="1" customWidth="1"/>
    <col min="3872" max="3872" width="3" style="6" customWidth="1"/>
    <col min="3873" max="3873" width="3.88671875" style="6" bestFit="1" customWidth="1"/>
    <col min="3874" max="3874" width="1" style="6" customWidth="1"/>
    <col min="3875" max="3875" width="3" style="6" customWidth="1"/>
    <col min="3876" max="3876" width="1" style="6" customWidth="1"/>
    <col min="3877" max="4096" width="3" style="6"/>
    <col min="4097" max="4097" width="21.33203125" style="6" bestFit="1" customWidth="1"/>
    <col min="4098" max="4121" width="2.88671875" style="6" customWidth="1"/>
    <col min="4122" max="4122" width="1.44140625" style="6" customWidth="1"/>
    <col min="4123" max="4126" width="3" style="6" customWidth="1"/>
    <col min="4127" max="4127" width="2.5546875" style="6" bestFit="1" customWidth="1"/>
    <col min="4128" max="4128" width="3" style="6" customWidth="1"/>
    <col min="4129" max="4129" width="3.88671875" style="6" bestFit="1" customWidth="1"/>
    <col min="4130" max="4130" width="1" style="6" customWidth="1"/>
    <col min="4131" max="4131" width="3" style="6" customWidth="1"/>
    <col min="4132" max="4132" width="1" style="6" customWidth="1"/>
    <col min="4133" max="4352" width="3" style="6"/>
    <col min="4353" max="4353" width="21.33203125" style="6" bestFit="1" customWidth="1"/>
    <col min="4354" max="4377" width="2.88671875" style="6" customWidth="1"/>
    <col min="4378" max="4378" width="1.44140625" style="6" customWidth="1"/>
    <col min="4379" max="4382" width="3" style="6" customWidth="1"/>
    <col min="4383" max="4383" width="2.5546875" style="6" bestFit="1" customWidth="1"/>
    <col min="4384" max="4384" width="3" style="6" customWidth="1"/>
    <col min="4385" max="4385" width="3.88671875" style="6" bestFit="1" customWidth="1"/>
    <col min="4386" max="4386" width="1" style="6" customWidth="1"/>
    <col min="4387" max="4387" width="3" style="6" customWidth="1"/>
    <col min="4388" max="4388" width="1" style="6" customWidth="1"/>
    <col min="4389" max="4608" width="3" style="6"/>
    <col min="4609" max="4609" width="21.33203125" style="6" bestFit="1" customWidth="1"/>
    <col min="4610" max="4633" width="2.88671875" style="6" customWidth="1"/>
    <col min="4634" max="4634" width="1.44140625" style="6" customWidth="1"/>
    <col min="4635" max="4638" width="3" style="6" customWidth="1"/>
    <col min="4639" max="4639" width="2.5546875" style="6" bestFit="1" customWidth="1"/>
    <col min="4640" max="4640" width="3" style="6" customWidth="1"/>
    <col min="4641" max="4641" width="3.88671875" style="6" bestFit="1" customWidth="1"/>
    <col min="4642" max="4642" width="1" style="6" customWidth="1"/>
    <col min="4643" max="4643" width="3" style="6" customWidth="1"/>
    <col min="4644" max="4644" width="1" style="6" customWidth="1"/>
    <col min="4645" max="4864" width="3" style="6"/>
    <col min="4865" max="4865" width="21.33203125" style="6" bestFit="1" customWidth="1"/>
    <col min="4866" max="4889" width="2.88671875" style="6" customWidth="1"/>
    <col min="4890" max="4890" width="1.44140625" style="6" customWidth="1"/>
    <col min="4891" max="4894" width="3" style="6" customWidth="1"/>
    <col min="4895" max="4895" width="2.5546875" style="6" bestFit="1" customWidth="1"/>
    <col min="4896" max="4896" width="3" style="6" customWidth="1"/>
    <col min="4897" max="4897" width="3.88671875" style="6" bestFit="1" customWidth="1"/>
    <col min="4898" max="4898" width="1" style="6" customWidth="1"/>
    <col min="4899" max="4899" width="3" style="6" customWidth="1"/>
    <col min="4900" max="4900" width="1" style="6" customWidth="1"/>
    <col min="4901" max="5120" width="3" style="6"/>
    <col min="5121" max="5121" width="21.33203125" style="6" bestFit="1" customWidth="1"/>
    <col min="5122" max="5145" width="2.88671875" style="6" customWidth="1"/>
    <col min="5146" max="5146" width="1.44140625" style="6" customWidth="1"/>
    <col min="5147" max="5150" width="3" style="6" customWidth="1"/>
    <col min="5151" max="5151" width="2.5546875" style="6" bestFit="1" customWidth="1"/>
    <col min="5152" max="5152" width="3" style="6" customWidth="1"/>
    <col min="5153" max="5153" width="3.88671875" style="6" bestFit="1" customWidth="1"/>
    <col min="5154" max="5154" width="1" style="6" customWidth="1"/>
    <col min="5155" max="5155" width="3" style="6" customWidth="1"/>
    <col min="5156" max="5156" width="1" style="6" customWidth="1"/>
    <col min="5157" max="5376" width="3" style="6"/>
    <col min="5377" max="5377" width="21.33203125" style="6" bestFit="1" customWidth="1"/>
    <col min="5378" max="5401" width="2.88671875" style="6" customWidth="1"/>
    <col min="5402" max="5402" width="1.44140625" style="6" customWidth="1"/>
    <col min="5403" max="5406" width="3" style="6" customWidth="1"/>
    <col min="5407" max="5407" width="2.5546875" style="6" bestFit="1" customWidth="1"/>
    <col min="5408" max="5408" width="3" style="6" customWidth="1"/>
    <col min="5409" max="5409" width="3.88671875" style="6" bestFit="1" customWidth="1"/>
    <col min="5410" max="5410" width="1" style="6" customWidth="1"/>
    <col min="5411" max="5411" width="3" style="6" customWidth="1"/>
    <col min="5412" max="5412" width="1" style="6" customWidth="1"/>
    <col min="5413" max="5632" width="3" style="6"/>
    <col min="5633" max="5633" width="21.33203125" style="6" bestFit="1" customWidth="1"/>
    <col min="5634" max="5657" width="2.88671875" style="6" customWidth="1"/>
    <col min="5658" max="5658" width="1.44140625" style="6" customWidth="1"/>
    <col min="5659" max="5662" width="3" style="6" customWidth="1"/>
    <col min="5663" max="5663" width="2.5546875" style="6" bestFit="1" customWidth="1"/>
    <col min="5664" max="5664" width="3" style="6" customWidth="1"/>
    <col min="5665" max="5665" width="3.88671875" style="6" bestFit="1" customWidth="1"/>
    <col min="5666" max="5666" width="1" style="6" customWidth="1"/>
    <col min="5667" max="5667" width="3" style="6" customWidth="1"/>
    <col min="5668" max="5668" width="1" style="6" customWidth="1"/>
    <col min="5669" max="5888" width="3" style="6"/>
    <col min="5889" max="5889" width="21.33203125" style="6" bestFit="1" customWidth="1"/>
    <col min="5890" max="5913" width="2.88671875" style="6" customWidth="1"/>
    <col min="5914" max="5914" width="1.44140625" style="6" customWidth="1"/>
    <col min="5915" max="5918" width="3" style="6" customWidth="1"/>
    <col min="5919" max="5919" width="2.5546875" style="6" bestFit="1" customWidth="1"/>
    <col min="5920" max="5920" width="3" style="6" customWidth="1"/>
    <col min="5921" max="5921" width="3.88671875" style="6" bestFit="1" customWidth="1"/>
    <col min="5922" max="5922" width="1" style="6" customWidth="1"/>
    <col min="5923" max="5923" width="3" style="6" customWidth="1"/>
    <col min="5924" max="5924" width="1" style="6" customWidth="1"/>
    <col min="5925" max="6144" width="3" style="6"/>
    <col min="6145" max="6145" width="21.33203125" style="6" bestFit="1" customWidth="1"/>
    <col min="6146" max="6169" width="2.88671875" style="6" customWidth="1"/>
    <col min="6170" max="6170" width="1.44140625" style="6" customWidth="1"/>
    <col min="6171" max="6174" width="3" style="6" customWidth="1"/>
    <col min="6175" max="6175" width="2.5546875" style="6" bestFit="1" customWidth="1"/>
    <col min="6176" max="6176" width="3" style="6" customWidth="1"/>
    <col min="6177" max="6177" width="3.88671875" style="6" bestFit="1" customWidth="1"/>
    <col min="6178" max="6178" width="1" style="6" customWidth="1"/>
    <col min="6179" max="6179" width="3" style="6" customWidth="1"/>
    <col min="6180" max="6180" width="1" style="6" customWidth="1"/>
    <col min="6181" max="6400" width="3" style="6"/>
    <col min="6401" max="6401" width="21.33203125" style="6" bestFit="1" customWidth="1"/>
    <col min="6402" max="6425" width="2.88671875" style="6" customWidth="1"/>
    <col min="6426" max="6426" width="1.44140625" style="6" customWidth="1"/>
    <col min="6427" max="6430" width="3" style="6" customWidth="1"/>
    <col min="6431" max="6431" width="2.5546875" style="6" bestFit="1" customWidth="1"/>
    <col min="6432" max="6432" width="3" style="6" customWidth="1"/>
    <col min="6433" max="6433" width="3.88671875" style="6" bestFit="1" customWidth="1"/>
    <col min="6434" max="6434" width="1" style="6" customWidth="1"/>
    <col min="6435" max="6435" width="3" style="6" customWidth="1"/>
    <col min="6436" max="6436" width="1" style="6" customWidth="1"/>
    <col min="6437" max="6656" width="3" style="6"/>
    <col min="6657" max="6657" width="21.33203125" style="6" bestFit="1" customWidth="1"/>
    <col min="6658" max="6681" width="2.88671875" style="6" customWidth="1"/>
    <col min="6682" max="6682" width="1.44140625" style="6" customWidth="1"/>
    <col min="6683" max="6686" width="3" style="6" customWidth="1"/>
    <col min="6687" max="6687" width="2.5546875" style="6" bestFit="1" customWidth="1"/>
    <col min="6688" max="6688" width="3" style="6" customWidth="1"/>
    <col min="6689" max="6689" width="3.88671875" style="6" bestFit="1" customWidth="1"/>
    <col min="6690" max="6690" width="1" style="6" customWidth="1"/>
    <col min="6691" max="6691" width="3" style="6" customWidth="1"/>
    <col min="6692" max="6692" width="1" style="6" customWidth="1"/>
    <col min="6693" max="6912" width="3" style="6"/>
    <col min="6913" max="6913" width="21.33203125" style="6" bestFit="1" customWidth="1"/>
    <col min="6914" max="6937" width="2.88671875" style="6" customWidth="1"/>
    <col min="6938" max="6938" width="1.44140625" style="6" customWidth="1"/>
    <col min="6939" max="6942" width="3" style="6" customWidth="1"/>
    <col min="6943" max="6943" width="2.5546875" style="6" bestFit="1" customWidth="1"/>
    <col min="6944" max="6944" width="3" style="6" customWidth="1"/>
    <col min="6945" max="6945" width="3.88671875" style="6" bestFit="1" customWidth="1"/>
    <col min="6946" max="6946" width="1" style="6" customWidth="1"/>
    <col min="6947" max="6947" width="3" style="6" customWidth="1"/>
    <col min="6948" max="6948" width="1" style="6" customWidth="1"/>
    <col min="6949" max="7168" width="3" style="6"/>
    <col min="7169" max="7169" width="21.33203125" style="6" bestFit="1" customWidth="1"/>
    <col min="7170" max="7193" width="2.88671875" style="6" customWidth="1"/>
    <col min="7194" max="7194" width="1.44140625" style="6" customWidth="1"/>
    <col min="7195" max="7198" width="3" style="6" customWidth="1"/>
    <col min="7199" max="7199" width="2.5546875" style="6" bestFit="1" customWidth="1"/>
    <col min="7200" max="7200" width="3" style="6" customWidth="1"/>
    <col min="7201" max="7201" width="3.88671875" style="6" bestFit="1" customWidth="1"/>
    <col min="7202" max="7202" width="1" style="6" customWidth="1"/>
    <col min="7203" max="7203" width="3" style="6" customWidth="1"/>
    <col min="7204" max="7204" width="1" style="6" customWidth="1"/>
    <col min="7205" max="7424" width="3" style="6"/>
    <col min="7425" max="7425" width="21.33203125" style="6" bestFit="1" customWidth="1"/>
    <col min="7426" max="7449" width="2.88671875" style="6" customWidth="1"/>
    <col min="7450" max="7450" width="1.44140625" style="6" customWidth="1"/>
    <col min="7451" max="7454" width="3" style="6" customWidth="1"/>
    <col min="7455" max="7455" width="2.5546875" style="6" bestFit="1" customWidth="1"/>
    <col min="7456" max="7456" width="3" style="6" customWidth="1"/>
    <col min="7457" max="7457" width="3.88671875" style="6" bestFit="1" customWidth="1"/>
    <col min="7458" max="7458" width="1" style="6" customWidth="1"/>
    <col min="7459" max="7459" width="3" style="6" customWidth="1"/>
    <col min="7460" max="7460" width="1" style="6" customWidth="1"/>
    <col min="7461" max="7680" width="3" style="6"/>
    <col min="7681" max="7681" width="21.33203125" style="6" bestFit="1" customWidth="1"/>
    <col min="7682" max="7705" width="2.88671875" style="6" customWidth="1"/>
    <col min="7706" max="7706" width="1.44140625" style="6" customWidth="1"/>
    <col min="7707" max="7710" width="3" style="6" customWidth="1"/>
    <col min="7711" max="7711" width="2.5546875" style="6" bestFit="1" customWidth="1"/>
    <col min="7712" max="7712" width="3" style="6" customWidth="1"/>
    <col min="7713" max="7713" width="3.88671875" style="6" bestFit="1" customWidth="1"/>
    <col min="7714" max="7714" width="1" style="6" customWidth="1"/>
    <col min="7715" max="7715" width="3" style="6" customWidth="1"/>
    <col min="7716" max="7716" width="1" style="6" customWidth="1"/>
    <col min="7717" max="7936" width="3" style="6"/>
    <col min="7937" max="7937" width="21.33203125" style="6" bestFit="1" customWidth="1"/>
    <col min="7938" max="7961" width="2.88671875" style="6" customWidth="1"/>
    <col min="7962" max="7962" width="1.44140625" style="6" customWidth="1"/>
    <col min="7963" max="7966" width="3" style="6" customWidth="1"/>
    <col min="7967" max="7967" width="2.5546875" style="6" bestFit="1" customWidth="1"/>
    <col min="7968" max="7968" width="3" style="6" customWidth="1"/>
    <col min="7969" max="7969" width="3.88671875" style="6" bestFit="1" customWidth="1"/>
    <col min="7970" max="7970" width="1" style="6" customWidth="1"/>
    <col min="7971" max="7971" width="3" style="6" customWidth="1"/>
    <col min="7972" max="7972" width="1" style="6" customWidth="1"/>
    <col min="7973" max="8192" width="3" style="6"/>
    <col min="8193" max="8193" width="21.33203125" style="6" bestFit="1" customWidth="1"/>
    <col min="8194" max="8217" width="2.88671875" style="6" customWidth="1"/>
    <col min="8218" max="8218" width="1.44140625" style="6" customWidth="1"/>
    <col min="8219" max="8222" width="3" style="6" customWidth="1"/>
    <col min="8223" max="8223" width="2.5546875" style="6" bestFit="1" customWidth="1"/>
    <col min="8224" max="8224" width="3" style="6" customWidth="1"/>
    <col min="8225" max="8225" width="3.88671875" style="6" bestFit="1" customWidth="1"/>
    <col min="8226" max="8226" width="1" style="6" customWidth="1"/>
    <col min="8227" max="8227" width="3" style="6" customWidth="1"/>
    <col min="8228" max="8228" width="1" style="6" customWidth="1"/>
    <col min="8229" max="8448" width="3" style="6"/>
    <col min="8449" max="8449" width="21.33203125" style="6" bestFit="1" customWidth="1"/>
    <col min="8450" max="8473" width="2.88671875" style="6" customWidth="1"/>
    <col min="8474" max="8474" width="1.44140625" style="6" customWidth="1"/>
    <col min="8475" max="8478" width="3" style="6" customWidth="1"/>
    <col min="8479" max="8479" width="2.5546875" style="6" bestFit="1" customWidth="1"/>
    <col min="8480" max="8480" width="3" style="6" customWidth="1"/>
    <col min="8481" max="8481" width="3.88671875" style="6" bestFit="1" customWidth="1"/>
    <col min="8482" max="8482" width="1" style="6" customWidth="1"/>
    <col min="8483" max="8483" width="3" style="6" customWidth="1"/>
    <col min="8484" max="8484" width="1" style="6" customWidth="1"/>
    <col min="8485" max="8704" width="3" style="6"/>
    <col min="8705" max="8705" width="21.33203125" style="6" bestFit="1" customWidth="1"/>
    <col min="8706" max="8729" width="2.88671875" style="6" customWidth="1"/>
    <col min="8730" max="8730" width="1.44140625" style="6" customWidth="1"/>
    <col min="8731" max="8734" width="3" style="6" customWidth="1"/>
    <col min="8735" max="8735" width="2.5546875" style="6" bestFit="1" customWidth="1"/>
    <col min="8736" max="8736" width="3" style="6" customWidth="1"/>
    <col min="8737" max="8737" width="3.88671875" style="6" bestFit="1" customWidth="1"/>
    <col min="8738" max="8738" width="1" style="6" customWidth="1"/>
    <col min="8739" max="8739" width="3" style="6" customWidth="1"/>
    <col min="8740" max="8740" width="1" style="6" customWidth="1"/>
    <col min="8741" max="8960" width="3" style="6"/>
    <col min="8961" max="8961" width="21.33203125" style="6" bestFit="1" customWidth="1"/>
    <col min="8962" max="8985" width="2.88671875" style="6" customWidth="1"/>
    <col min="8986" max="8986" width="1.44140625" style="6" customWidth="1"/>
    <col min="8987" max="8990" width="3" style="6" customWidth="1"/>
    <col min="8991" max="8991" width="2.5546875" style="6" bestFit="1" customWidth="1"/>
    <col min="8992" max="8992" width="3" style="6" customWidth="1"/>
    <col min="8993" max="8993" width="3.88671875" style="6" bestFit="1" customWidth="1"/>
    <col min="8994" max="8994" width="1" style="6" customWidth="1"/>
    <col min="8995" max="8995" width="3" style="6" customWidth="1"/>
    <col min="8996" max="8996" width="1" style="6" customWidth="1"/>
    <col min="8997" max="9216" width="3" style="6"/>
    <col min="9217" max="9217" width="21.33203125" style="6" bestFit="1" customWidth="1"/>
    <col min="9218" max="9241" width="2.88671875" style="6" customWidth="1"/>
    <col min="9242" max="9242" width="1.44140625" style="6" customWidth="1"/>
    <col min="9243" max="9246" width="3" style="6" customWidth="1"/>
    <col min="9247" max="9247" width="2.5546875" style="6" bestFit="1" customWidth="1"/>
    <col min="9248" max="9248" width="3" style="6" customWidth="1"/>
    <col min="9249" max="9249" width="3.88671875" style="6" bestFit="1" customWidth="1"/>
    <col min="9250" max="9250" width="1" style="6" customWidth="1"/>
    <col min="9251" max="9251" width="3" style="6" customWidth="1"/>
    <col min="9252" max="9252" width="1" style="6" customWidth="1"/>
    <col min="9253" max="9472" width="3" style="6"/>
    <col min="9473" max="9473" width="21.33203125" style="6" bestFit="1" customWidth="1"/>
    <col min="9474" max="9497" width="2.88671875" style="6" customWidth="1"/>
    <col min="9498" max="9498" width="1.44140625" style="6" customWidth="1"/>
    <col min="9499" max="9502" width="3" style="6" customWidth="1"/>
    <col min="9503" max="9503" width="2.5546875" style="6" bestFit="1" customWidth="1"/>
    <col min="9504" max="9504" width="3" style="6" customWidth="1"/>
    <col min="9505" max="9505" width="3.88671875" style="6" bestFit="1" customWidth="1"/>
    <col min="9506" max="9506" width="1" style="6" customWidth="1"/>
    <col min="9507" max="9507" width="3" style="6" customWidth="1"/>
    <col min="9508" max="9508" width="1" style="6" customWidth="1"/>
    <col min="9509" max="9728" width="3" style="6"/>
    <col min="9729" max="9729" width="21.33203125" style="6" bestFit="1" customWidth="1"/>
    <col min="9730" max="9753" width="2.88671875" style="6" customWidth="1"/>
    <col min="9754" max="9754" width="1.44140625" style="6" customWidth="1"/>
    <col min="9755" max="9758" width="3" style="6" customWidth="1"/>
    <col min="9759" max="9759" width="2.5546875" style="6" bestFit="1" customWidth="1"/>
    <col min="9760" max="9760" width="3" style="6" customWidth="1"/>
    <col min="9761" max="9761" width="3.88671875" style="6" bestFit="1" customWidth="1"/>
    <col min="9762" max="9762" width="1" style="6" customWidth="1"/>
    <col min="9763" max="9763" width="3" style="6" customWidth="1"/>
    <col min="9764" max="9764" width="1" style="6" customWidth="1"/>
    <col min="9765" max="9984" width="3" style="6"/>
    <col min="9985" max="9985" width="21.33203125" style="6" bestFit="1" customWidth="1"/>
    <col min="9986" max="10009" width="2.88671875" style="6" customWidth="1"/>
    <col min="10010" max="10010" width="1.44140625" style="6" customWidth="1"/>
    <col min="10011" max="10014" width="3" style="6" customWidth="1"/>
    <col min="10015" max="10015" width="2.5546875" style="6" bestFit="1" customWidth="1"/>
    <col min="10016" max="10016" width="3" style="6" customWidth="1"/>
    <col min="10017" max="10017" width="3.88671875" style="6" bestFit="1" customWidth="1"/>
    <col min="10018" max="10018" width="1" style="6" customWidth="1"/>
    <col min="10019" max="10019" width="3" style="6" customWidth="1"/>
    <col min="10020" max="10020" width="1" style="6" customWidth="1"/>
    <col min="10021" max="10240" width="3" style="6"/>
    <col min="10241" max="10241" width="21.33203125" style="6" bestFit="1" customWidth="1"/>
    <col min="10242" max="10265" width="2.88671875" style="6" customWidth="1"/>
    <col min="10266" max="10266" width="1.44140625" style="6" customWidth="1"/>
    <col min="10267" max="10270" width="3" style="6" customWidth="1"/>
    <col min="10271" max="10271" width="2.5546875" style="6" bestFit="1" customWidth="1"/>
    <col min="10272" max="10272" width="3" style="6" customWidth="1"/>
    <col min="10273" max="10273" width="3.88671875" style="6" bestFit="1" customWidth="1"/>
    <col min="10274" max="10274" width="1" style="6" customWidth="1"/>
    <col min="10275" max="10275" width="3" style="6" customWidth="1"/>
    <col min="10276" max="10276" width="1" style="6" customWidth="1"/>
    <col min="10277" max="10496" width="3" style="6"/>
    <col min="10497" max="10497" width="21.33203125" style="6" bestFit="1" customWidth="1"/>
    <col min="10498" max="10521" width="2.88671875" style="6" customWidth="1"/>
    <col min="10522" max="10522" width="1.44140625" style="6" customWidth="1"/>
    <col min="10523" max="10526" width="3" style="6" customWidth="1"/>
    <col min="10527" max="10527" width="2.5546875" style="6" bestFit="1" customWidth="1"/>
    <col min="10528" max="10528" width="3" style="6" customWidth="1"/>
    <col min="10529" max="10529" width="3.88671875" style="6" bestFit="1" customWidth="1"/>
    <col min="10530" max="10530" width="1" style="6" customWidth="1"/>
    <col min="10531" max="10531" width="3" style="6" customWidth="1"/>
    <col min="10532" max="10532" width="1" style="6" customWidth="1"/>
    <col min="10533" max="10752" width="3" style="6"/>
    <col min="10753" max="10753" width="21.33203125" style="6" bestFit="1" customWidth="1"/>
    <col min="10754" max="10777" width="2.88671875" style="6" customWidth="1"/>
    <col min="10778" max="10778" width="1.44140625" style="6" customWidth="1"/>
    <col min="10779" max="10782" width="3" style="6" customWidth="1"/>
    <col min="10783" max="10783" width="2.5546875" style="6" bestFit="1" customWidth="1"/>
    <col min="10784" max="10784" width="3" style="6" customWidth="1"/>
    <col min="10785" max="10785" width="3.88671875" style="6" bestFit="1" customWidth="1"/>
    <col min="10786" max="10786" width="1" style="6" customWidth="1"/>
    <col min="10787" max="10787" width="3" style="6" customWidth="1"/>
    <col min="10788" max="10788" width="1" style="6" customWidth="1"/>
    <col min="10789" max="11008" width="3" style="6"/>
    <col min="11009" max="11009" width="21.33203125" style="6" bestFit="1" customWidth="1"/>
    <col min="11010" max="11033" width="2.88671875" style="6" customWidth="1"/>
    <col min="11034" max="11034" width="1.44140625" style="6" customWidth="1"/>
    <col min="11035" max="11038" width="3" style="6" customWidth="1"/>
    <col min="11039" max="11039" width="2.5546875" style="6" bestFit="1" customWidth="1"/>
    <col min="11040" max="11040" width="3" style="6" customWidth="1"/>
    <col min="11041" max="11041" width="3.88671875" style="6" bestFit="1" customWidth="1"/>
    <col min="11042" max="11042" width="1" style="6" customWidth="1"/>
    <col min="11043" max="11043" width="3" style="6" customWidth="1"/>
    <col min="11044" max="11044" width="1" style="6" customWidth="1"/>
    <col min="11045" max="11264" width="3" style="6"/>
    <col min="11265" max="11265" width="21.33203125" style="6" bestFit="1" customWidth="1"/>
    <col min="11266" max="11289" width="2.88671875" style="6" customWidth="1"/>
    <col min="11290" max="11290" width="1.44140625" style="6" customWidth="1"/>
    <col min="11291" max="11294" width="3" style="6" customWidth="1"/>
    <col min="11295" max="11295" width="2.5546875" style="6" bestFit="1" customWidth="1"/>
    <col min="11296" max="11296" width="3" style="6" customWidth="1"/>
    <col min="11297" max="11297" width="3.88671875" style="6" bestFit="1" customWidth="1"/>
    <col min="11298" max="11298" width="1" style="6" customWidth="1"/>
    <col min="11299" max="11299" width="3" style="6" customWidth="1"/>
    <col min="11300" max="11300" width="1" style="6" customWidth="1"/>
    <col min="11301" max="11520" width="3" style="6"/>
    <col min="11521" max="11521" width="21.33203125" style="6" bestFit="1" customWidth="1"/>
    <col min="11522" max="11545" width="2.88671875" style="6" customWidth="1"/>
    <col min="11546" max="11546" width="1.44140625" style="6" customWidth="1"/>
    <col min="11547" max="11550" width="3" style="6" customWidth="1"/>
    <col min="11551" max="11551" width="2.5546875" style="6" bestFit="1" customWidth="1"/>
    <col min="11552" max="11552" width="3" style="6" customWidth="1"/>
    <col min="11553" max="11553" width="3.88671875" style="6" bestFit="1" customWidth="1"/>
    <col min="11554" max="11554" width="1" style="6" customWidth="1"/>
    <col min="11555" max="11555" width="3" style="6" customWidth="1"/>
    <col min="11556" max="11556" width="1" style="6" customWidth="1"/>
    <col min="11557" max="11776" width="3" style="6"/>
    <col min="11777" max="11777" width="21.33203125" style="6" bestFit="1" customWidth="1"/>
    <col min="11778" max="11801" width="2.88671875" style="6" customWidth="1"/>
    <col min="11802" max="11802" width="1.44140625" style="6" customWidth="1"/>
    <col min="11803" max="11806" width="3" style="6" customWidth="1"/>
    <col min="11807" max="11807" width="2.5546875" style="6" bestFit="1" customWidth="1"/>
    <col min="11808" max="11808" width="3" style="6" customWidth="1"/>
    <col min="11809" max="11809" width="3.88671875" style="6" bestFit="1" customWidth="1"/>
    <col min="11810" max="11810" width="1" style="6" customWidth="1"/>
    <col min="11811" max="11811" width="3" style="6" customWidth="1"/>
    <col min="11812" max="11812" width="1" style="6" customWidth="1"/>
    <col min="11813" max="12032" width="3" style="6"/>
    <col min="12033" max="12033" width="21.33203125" style="6" bestFit="1" customWidth="1"/>
    <col min="12034" max="12057" width="2.88671875" style="6" customWidth="1"/>
    <col min="12058" max="12058" width="1.44140625" style="6" customWidth="1"/>
    <col min="12059" max="12062" width="3" style="6" customWidth="1"/>
    <col min="12063" max="12063" width="2.5546875" style="6" bestFit="1" customWidth="1"/>
    <col min="12064" max="12064" width="3" style="6" customWidth="1"/>
    <col min="12065" max="12065" width="3.88671875" style="6" bestFit="1" customWidth="1"/>
    <col min="12066" max="12066" width="1" style="6" customWidth="1"/>
    <col min="12067" max="12067" width="3" style="6" customWidth="1"/>
    <col min="12068" max="12068" width="1" style="6" customWidth="1"/>
    <col min="12069" max="12288" width="3" style="6"/>
    <col min="12289" max="12289" width="21.33203125" style="6" bestFit="1" customWidth="1"/>
    <col min="12290" max="12313" width="2.88671875" style="6" customWidth="1"/>
    <col min="12314" max="12314" width="1.44140625" style="6" customWidth="1"/>
    <col min="12315" max="12318" width="3" style="6" customWidth="1"/>
    <col min="12319" max="12319" width="2.5546875" style="6" bestFit="1" customWidth="1"/>
    <col min="12320" max="12320" width="3" style="6" customWidth="1"/>
    <col min="12321" max="12321" width="3.88671875" style="6" bestFit="1" customWidth="1"/>
    <col min="12322" max="12322" width="1" style="6" customWidth="1"/>
    <col min="12323" max="12323" width="3" style="6" customWidth="1"/>
    <col min="12324" max="12324" width="1" style="6" customWidth="1"/>
    <col min="12325" max="12544" width="3" style="6"/>
    <col min="12545" max="12545" width="21.33203125" style="6" bestFit="1" customWidth="1"/>
    <col min="12546" max="12569" width="2.88671875" style="6" customWidth="1"/>
    <col min="12570" max="12570" width="1.44140625" style="6" customWidth="1"/>
    <col min="12571" max="12574" width="3" style="6" customWidth="1"/>
    <col min="12575" max="12575" width="2.5546875" style="6" bestFit="1" customWidth="1"/>
    <col min="12576" max="12576" width="3" style="6" customWidth="1"/>
    <col min="12577" max="12577" width="3.88671875" style="6" bestFit="1" customWidth="1"/>
    <col min="12578" max="12578" width="1" style="6" customWidth="1"/>
    <col min="12579" max="12579" width="3" style="6" customWidth="1"/>
    <col min="12580" max="12580" width="1" style="6" customWidth="1"/>
    <col min="12581" max="12800" width="3" style="6"/>
    <col min="12801" max="12801" width="21.33203125" style="6" bestFit="1" customWidth="1"/>
    <col min="12802" max="12825" width="2.88671875" style="6" customWidth="1"/>
    <col min="12826" max="12826" width="1.44140625" style="6" customWidth="1"/>
    <col min="12827" max="12830" width="3" style="6" customWidth="1"/>
    <col min="12831" max="12831" width="2.5546875" style="6" bestFit="1" customWidth="1"/>
    <col min="12832" max="12832" width="3" style="6" customWidth="1"/>
    <col min="12833" max="12833" width="3.88671875" style="6" bestFit="1" customWidth="1"/>
    <col min="12834" max="12834" width="1" style="6" customWidth="1"/>
    <col min="12835" max="12835" width="3" style="6" customWidth="1"/>
    <col min="12836" max="12836" width="1" style="6" customWidth="1"/>
    <col min="12837" max="13056" width="3" style="6"/>
    <col min="13057" max="13057" width="21.33203125" style="6" bestFit="1" customWidth="1"/>
    <col min="13058" max="13081" width="2.88671875" style="6" customWidth="1"/>
    <col min="13082" max="13082" width="1.44140625" style="6" customWidth="1"/>
    <col min="13083" max="13086" width="3" style="6" customWidth="1"/>
    <col min="13087" max="13087" width="2.5546875" style="6" bestFit="1" customWidth="1"/>
    <col min="13088" max="13088" width="3" style="6" customWidth="1"/>
    <col min="13089" max="13089" width="3.88671875" style="6" bestFit="1" customWidth="1"/>
    <col min="13090" max="13090" width="1" style="6" customWidth="1"/>
    <col min="13091" max="13091" width="3" style="6" customWidth="1"/>
    <col min="13092" max="13092" width="1" style="6" customWidth="1"/>
    <col min="13093" max="13312" width="3" style="6"/>
    <col min="13313" max="13313" width="21.33203125" style="6" bestFit="1" customWidth="1"/>
    <col min="13314" max="13337" width="2.88671875" style="6" customWidth="1"/>
    <col min="13338" max="13338" width="1.44140625" style="6" customWidth="1"/>
    <col min="13339" max="13342" width="3" style="6" customWidth="1"/>
    <col min="13343" max="13343" width="2.5546875" style="6" bestFit="1" customWidth="1"/>
    <col min="13344" max="13344" width="3" style="6" customWidth="1"/>
    <col min="13345" max="13345" width="3.88671875" style="6" bestFit="1" customWidth="1"/>
    <col min="13346" max="13346" width="1" style="6" customWidth="1"/>
    <col min="13347" max="13347" width="3" style="6" customWidth="1"/>
    <col min="13348" max="13348" width="1" style="6" customWidth="1"/>
    <col min="13349" max="13568" width="3" style="6"/>
    <col min="13569" max="13569" width="21.33203125" style="6" bestFit="1" customWidth="1"/>
    <col min="13570" max="13593" width="2.88671875" style="6" customWidth="1"/>
    <col min="13594" max="13594" width="1.44140625" style="6" customWidth="1"/>
    <col min="13595" max="13598" width="3" style="6" customWidth="1"/>
    <col min="13599" max="13599" width="2.5546875" style="6" bestFit="1" customWidth="1"/>
    <col min="13600" max="13600" width="3" style="6" customWidth="1"/>
    <col min="13601" max="13601" width="3.88671875" style="6" bestFit="1" customWidth="1"/>
    <col min="13602" max="13602" width="1" style="6" customWidth="1"/>
    <col min="13603" max="13603" width="3" style="6" customWidth="1"/>
    <col min="13604" max="13604" width="1" style="6" customWidth="1"/>
    <col min="13605" max="13824" width="3" style="6"/>
    <col min="13825" max="13825" width="21.33203125" style="6" bestFit="1" customWidth="1"/>
    <col min="13826" max="13849" width="2.88671875" style="6" customWidth="1"/>
    <col min="13850" max="13850" width="1.44140625" style="6" customWidth="1"/>
    <col min="13851" max="13854" width="3" style="6" customWidth="1"/>
    <col min="13855" max="13855" width="2.5546875" style="6" bestFit="1" customWidth="1"/>
    <col min="13856" max="13856" width="3" style="6" customWidth="1"/>
    <col min="13857" max="13857" width="3.88671875" style="6" bestFit="1" customWidth="1"/>
    <col min="13858" max="13858" width="1" style="6" customWidth="1"/>
    <col min="13859" max="13859" width="3" style="6" customWidth="1"/>
    <col min="13860" max="13860" width="1" style="6" customWidth="1"/>
    <col min="13861" max="14080" width="3" style="6"/>
    <col min="14081" max="14081" width="21.33203125" style="6" bestFit="1" customWidth="1"/>
    <col min="14082" max="14105" width="2.88671875" style="6" customWidth="1"/>
    <col min="14106" max="14106" width="1.44140625" style="6" customWidth="1"/>
    <col min="14107" max="14110" width="3" style="6" customWidth="1"/>
    <col min="14111" max="14111" width="2.5546875" style="6" bestFit="1" customWidth="1"/>
    <col min="14112" max="14112" width="3" style="6" customWidth="1"/>
    <col min="14113" max="14113" width="3.88671875" style="6" bestFit="1" customWidth="1"/>
    <col min="14114" max="14114" width="1" style="6" customWidth="1"/>
    <col min="14115" max="14115" width="3" style="6" customWidth="1"/>
    <col min="14116" max="14116" width="1" style="6" customWidth="1"/>
    <col min="14117" max="14336" width="3" style="6"/>
    <col min="14337" max="14337" width="21.33203125" style="6" bestFit="1" customWidth="1"/>
    <col min="14338" max="14361" width="2.88671875" style="6" customWidth="1"/>
    <col min="14362" max="14362" width="1.44140625" style="6" customWidth="1"/>
    <col min="14363" max="14366" width="3" style="6" customWidth="1"/>
    <col min="14367" max="14367" width="2.5546875" style="6" bestFit="1" customWidth="1"/>
    <col min="14368" max="14368" width="3" style="6" customWidth="1"/>
    <col min="14369" max="14369" width="3.88671875" style="6" bestFit="1" customWidth="1"/>
    <col min="14370" max="14370" width="1" style="6" customWidth="1"/>
    <col min="14371" max="14371" width="3" style="6" customWidth="1"/>
    <col min="14372" max="14372" width="1" style="6" customWidth="1"/>
    <col min="14373" max="14592" width="3" style="6"/>
    <col min="14593" max="14593" width="21.33203125" style="6" bestFit="1" customWidth="1"/>
    <col min="14594" max="14617" width="2.88671875" style="6" customWidth="1"/>
    <col min="14618" max="14618" width="1.44140625" style="6" customWidth="1"/>
    <col min="14619" max="14622" width="3" style="6" customWidth="1"/>
    <col min="14623" max="14623" width="2.5546875" style="6" bestFit="1" customWidth="1"/>
    <col min="14624" max="14624" width="3" style="6" customWidth="1"/>
    <col min="14625" max="14625" width="3.88671875" style="6" bestFit="1" customWidth="1"/>
    <col min="14626" max="14626" width="1" style="6" customWidth="1"/>
    <col min="14627" max="14627" width="3" style="6" customWidth="1"/>
    <col min="14628" max="14628" width="1" style="6" customWidth="1"/>
    <col min="14629" max="14848" width="3" style="6"/>
    <col min="14849" max="14849" width="21.33203125" style="6" bestFit="1" customWidth="1"/>
    <col min="14850" max="14873" width="2.88671875" style="6" customWidth="1"/>
    <col min="14874" max="14874" width="1.44140625" style="6" customWidth="1"/>
    <col min="14875" max="14878" width="3" style="6" customWidth="1"/>
    <col min="14879" max="14879" width="2.5546875" style="6" bestFit="1" customWidth="1"/>
    <col min="14880" max="14880" width="3" style="6" customWidth="1"/>
    <col min="14881" max="14881" width="3.88671875" style="6" bestFit="1" customWidth="1"/>
    <col min="14882" max="14882" width="1" style="6" customWidth="1"/>
    <col min="14883" max="14883" width="3" style="6" customWidth="1"/>
    <col min="14884" max="14884" width="1" style="6" customWidth="1"/>
    <col min="14885" max="15104" width="3" style="6"/>
    <col min="15105" max="15105" width="21.33203125" style="6" bestFit="1" customWidth="1"/>
    <col min="15106" max="15129" width="2.88671875" style="6" customWidth="1"/>
    <col min="15130" max="15130" width="1.44140625" style="6" customWidth="1"/>
    <col min="15131" max="15134" width="3" style="6" customWidth="1"/>
    <col min="15135" max="15135" width="2.5546875" style="6" bestFit="1" customWidth="1"/>
    <col min="15136" max="15136" width="3" style="6" customWidth="1"/>
    <col min="15137" max="15137" width="3.88671875" style="6" bestFit="1" customWidth="1"/>
    <col min="15138" max="15138" width="1" style="6" customWidth="1"/>
    <col min="15139" max="15139" width="3" style="6" customWidth="1"/>
    <col min="15140" max="15140" width="1" style="6" customWidth="1"/>
    <col min="15141" max="15360" width="3" style="6"/>
    <col min="15361" max="15361" width="21.33203125" style="6" bestFit="1" customWidth="1"/>
    <col min="15362" max="15385" width="2.88671875" style="6" customWidth="1"/>
    <col min="15386" max="15386" width="1.44140625" style="6" customWidth="1"/>
    <col min="15387" max="15390" width="3" style="6" customWidth="1"/>
    <col min="15391" max="15391" width="2.5546875" style="6" bestFit="1" customWidth="1"/>
    <col min="15392" max="15392" width="3" style="6" customWidth="1"/>
    <col min="15393" max="15393" width="3.88671875" style="6" bestFit="1" customWidth="1"/>
    <col min="15394" max="15394" width="1" style="6" customWidth="1"/>
    <col min="15395" max="15395" width="3" style="6" customWidth="1"/>
    <col min="15396" max="15396" width="1" style="6" customWidth="1"/>
    <col min="15397" max="15616" width="3" style="6"/>
    <col min="15617" max="15617" width="21.33203125" style="6" bestFit="1" customWidth="1"/>
    <col min="15618" max="15641" width="2.88671875" style="6" customWidth="1"/>
    <col min="15642" max="15642" width="1.44140625" style="6" customWidth="1"/>
    <col min="15643" max="15646" width="3" style="6" customWidth="1"/>
    <col min="15647" max="15647" width="2.5546875" style="6" bestFit="1" customWidth="1"/>
    <col min="15648" max="15648" width="3" style="6" customWidth="1"/>
    <col min="15649" max="15649" width="3.88671875" style="6" bestFit="1" customWidth="1"/>
    <col min="15650" max="15650" width="1" style="6" customWidth="1"/>
    <col min="15651" max="15651" width="3" style="6" customWidth="1"/>
    <col min="15652" max="15652" width="1" style="6" customWidth="1"/>
    <col min="15653" max="15872" width="3" style="6"/>
    <col min="15873" max="15873" width="21.33203125" style="6" bestFit="1" customWidth="1"/>
    <col min="15874" max="15897" width="2.88671875" style="6" customWidth="1"/>
    <col min="15898" max="15898" width="1.44140625" style="6" customWidth="1"/>
    <col min="15899" max="15902" width="3" style="6" customWidth="1"/>
    <col min="15903" max="15903" width="2.5546875" style="6" bestFit="1" customWidth="1"/>
    <col min="15904" max="15904" width="3" style="6" customWidth="1"/>
    <col min="15905" max="15905" width="3.88671875" style="6" bestFit="1" customWidth="1"/>
    <col min="15906" max="15906" width="1" style="6" customWidth="1"/>
    <col min="15907" max="15907" width="3" style="6" customWidth="1"/>
    <col min="15908" max="15908" width="1" style="6" customWidth="1"/>
    <col min="15909" max="16128" width="3" style="6"/>
    <col min="16129" max="16129" width="21.33203125" style="6" bestFit="1" customWidth="1"/>
    <col min="16130" max="16153" width="2.88671875" style="6" customWidth="1"/>
    <col min="16154" max="16154" width="1.44140625" style="6" customWidth="1"/>
    <col min="16155" max="16158" width="3" style="6" customWidth="1"/>
    <col min="16159" max="16159" width="2.5546875" style="6" bestFit="1" customWidth="1"/>
    <col min="16160" max="16160" width="3" style="6" customWidth="1"/>
    <col min="16161" max="16161" width="3.88671875" style="6" bestFit="1" customWidth="1"/>
    <col min="16162" max="16162" width="1" style="6" customWidth="1"/>
    <col min="16163" max="16163" width="3" style="6" customWidth="1"/>
    <col min="16164" max="16164" width="1" style="6" customWidth="1"/>
    <col min="16165" max="16384" width="3" style="6"/>
  </cols>
  <sheetData>
    <row r="1" spans="1:37" ht="16.2" thickBot="1" x14ac:dyDescent="0.35">
      <c r="A1" s="5" t="s">
        <v>34</v>
      </c>
      <c r="AA1" s="7" t="s">
        <v>47</v>
      </c>
      <c r="AB1" s="8"/>
      <c r="AC1" s="8"/>
      <c r="AD1" s="8"/>
      <c r="AE1" s="8"/>
      <c r="AF1" s="8"/>
      <c r="AG1" s="8"/>
      <c r="AI1" s="9"/>
      <c r="AJ1" s="10"/>
    </row>
    <row r="2" spans="1:37" ht="33.75" customHeight="1" thickTop="1" thickBot="1" x14ac:dyDescent="0.35">
      <c r="A2" s="97" t="s">
        <v>171</v>
      </c>
      <c r="B2" s="11" t="str">
        <f>(A3)</f>
        <v>Gyenes</v>
      </c>
      <c r="C2" s="12"/>
      <c r="D2" s="11"/>
      <c r="E2" s="11"/>
      <c r="F2" s="13" t="str">
        <f>(A4)</f>
        <v>Najror</v>
      </c>
      <c r="G2" s="11"/>
      <c r="H2" s="11"/>
      <c r="I2" s="11"/>
      <c r="J2" s="13" t="str">
        <f>(A5)</f>
        <v>Németh I.</v>
      </c>
      <c r="K2" s="11"/>
      <c r="L2" s="11"/>
      <c r="M2" s="11"/>
      <c r="N2" s="13" t="str">
        <f>(A6)</f>
        <v>Krejcik</v>
      </c>
      <c r="O2" s="11"/>
      <c r="P2" s="11"/>
      <c r="Q2" s="11"/>
      <c r="R2" s="13" t="str">
        <f>(A7)</f>
        <v>Váradi L.</v>
      </c>
      <c r="S2" s="11"/>
      <c r="T2" s="11"/>
      <c r="U2" s="11"/>
      <c r="V2" s="13" t="str">
        <f>(A8)</f>
        <v>Szabó M.</v>
      </c>
      <c r="W2" s="11"/>
      <c r="X2" s="11"/>
      <c r="Y2" s="11"/>
      <c r="Z2" s="14"/>
      <c r="AA2" s="15" t="s">
        <v>23</v>
      </c>
      <c r="AB2" s="16" t="s">
        <v>24</v>
      </c>
      <c r="AC2" s="16" t="s">
        <v>25</v>
      </c>
      <c r="AD2" s="16" t="s">
        <v>26</v>
      </c>
      <c r="AE2" s="113" t="s">
        <v>27</v>
      </c>
      <c r="AF2" s="113" t="s">
        <v>28</v>
      </c>
      <c r="AG2" s="17" t="s">
        <v>29</v>
      </c>
      <c r="AI2" s="18" t="s">
        <v>30</v>
      </c>
      <c r="AJ2" s="19"/>
      <c r="AK2" s="20" t="s">
        <v>31</v>
      </c>
    </row>
    <row r="3" spans="1:37" ht="22.5" customHeight="1" thickTop="1" x14ac:dyDescent="0.3">
      <c r="A3" s="98" t="s">
        <v>146</v>
      </c>
      <c r="B3" s="21"/>
      <c r="C3" s="22"/>
      <c r="D3" s="22"/>
      <c r="E3" s="22"/>
      <c r="F3" s="23">
        <v>5</v>
      </c>
      <c r="G3" s="24">
        <f>(N26)</f>
        <v>0</v>
      </c>
      <c r="H3" s="24">
        <f>(P26)</f>
        <v>1</v>
      </c>
      <c r="I3" s="25" t="str">
        <f>IF(G3=".","-",IF(G3&gt;H3,"g",IF(G3=H3,"d","v")))</f>
        <v>v</v>
      </c>
      <c r="J3" s="23">
        <v>4</v>
      </c>
      <c r="K3" s="24">
        <f>(N24)</f>
        <v>1</v>
      </c>
      <c r="L3" s="24">
        <f>(P24)</f>
        <v>1</v>
      </c>
      <c r="M3" s="25" t="str">
        <f>IF(K3=".","-",IF(K3&gt;L3,"g",IF(K3=L3,"d","v")))</f>
        <v>d</v>
      </c>
      <c r="N3" s="23">
        <v>3</v>
      </c>
      <c r="O3" s="24">
        <f>(N19)</f>
        <v>2</v>
      </c>
      <c r="P3" s="24">
        <f>(P19)</f>
        <v>1</v>
      </c>
      <c r="Q3" s="25" t="str">
        <f>IF(O3=".","-",IF(O3&gt;P3,"g",IF(O3=P3,"d","v")))</f>
        <v>g</v>
      </c>
      <c r="R3" s="23">
        <v>2</v>
      </c>
      <c r="S3" s="24">
        <f>(N16)</f>
        <v>2</v>
      </c>
      <c r="T3" s="24">
        <f>(P16)</f>
        <v>0</v>
      </c>
      <c r="U3" s="25" t="str">
        <f>IF(S3=".","-",IF(S3&gt;T3,"g",IF(S3=T3,"d","v")))</f>
        <v>g</v>
      </c>
      <c r="V3" s="23">
        <v>1</v>
      </c>
      <c r="W3" s="24">
        <f>(N10)</f>
        <v>0</v>
      </c>
      <c r="X3" s="24">
        <f>(P10)</f>
        <v>2</v>
      </c>
      <c r="Y3" s="25" t="str">
        <f>IF(W3=".","-",IF(W3&gt;X3,"g",IF(W3=X3,"d","v")))</f>
        <v>v</v>
      </c>
      <c r="Z3" s="26"/>
      <c r="AA3" s="27">
        <f t="shared" ref="AA3:AA8" si="0">SUM(AB3:AD3)</f>
        <v>5</v>
      </c>
      <c r="AB3" s="28">
        <f t="shared" ref="AB3:AB8" si="1">COUNTIF(B3:Y3,"g")</f>
        <v>2</v>
      </c>
      <c r="AC3" s="28">
        <f t="shared" ref="AC3:AC8" si="2">COUNTIF(B3:Y3,"d")</f>
        <v>1</v>
      </c>
      <c r="AD3" s="28">
        <f t="shared" ref="AD3:AD8" si="3">COUNTIF(B3:Y3,"v")</f>
        <v>2</v>
      </c>
      <c r="AE3" s="29">
        <f>SUM(IF(G3&lt;&gt;".",G3)+IF(K3&lt;&gt;".",K3)+IF(O3&lt;&gt;".",O3)+IF(S3&lt;&gt;".",S3)+IF(W3&lt;&gt;".",W3))</f>
        <v>5</v>
      </c>
      <c r="AF3" s="29">
        <f>SUM(IF(H3&lt;&gt;".",H3)+IF(L3&lt;&gt;".",L3)+IF(P3&lt;&gt;".",P3)+IF(T3&lt;&gt;".",T3)+IF(X3&lt;&gt;".",X3))</f>
        <v>5</v>
      </c>
      <c r="AG3" s="30">
        <f t="shared" ref="AG3:AG8" si="4">SUM(AB3*3+AC3*1)</f>
        <v>7</v>
      </c>
      <c r="AI3" s="31">
        <f t="shared" ref="AI3:AI8" si="5">RANK(AG3,$AG$3:$AG$8,0)</f>
        <v>3</v>
      </c>
      <c r="AJ3" s="32"/>
      <c r="AK3" s="33">
        <f t="shared" ref="AK3:AK8" si="6">SUM(AE3-AF3)</f>
        <v>0</v>
      </c>
    </row>
    <row r="4" spans="1:37" ht="22.5" customHeight="1" x14ac:dyDescent="0.3">
      <c r="A4" s="99" t="s">
        <v>147</v>
      </c>
      <c r="B4" s="34">
        <v>5</v>
      </c>
      <c r="C4" s="35">
        <f>(P26)</f>
        <v>1</v>
      </c>
      <c r="D4" s="35">
        <f>(N26)</f>
        <v>0</v>
      </c>
      <c r="E4" s="36" t="str">
        <f>IF(C4=".","-",IF(C4&gt;D4,"g",IF(C4=D4,"d","v")))</f>
        <v>g</v>
      </c>
      <c r="F4" s="37"/>
      <c r="G4" s="38"/>
      <c r="H4" s="38"/>
      <c r="I4" s="38"/>
      <c r="J4" s="34">
        <v>3</v>
      </c>
      <c r="K4" s="35">
        <f>(N18)</f>
        <v>3</v>
      </c>
      <c r="L4" s="35">
        <f>(P18)</f>
        <v>2</v>
      </c>
      <c r="M4" s="36" t="str">
        <f>IF(K4=".","-",IF(K4&gt;L4,"g",IF(K4=L4,"d","v")))</f>
        <v>g</v>
      </c>
      <c r="N4" s="34">
        <v>2</v>
      </c>
      <c r="O4" s="35">
        <f>(N15)</f>
        <v>2</v>
      </c>
      <c r="P4" s="35">
        <f>(P15)</f>
        <v>0</v>
      </c>
      <c r="Q4" s="36" t="str">
        <f>IF(O4=".","-",IF(O4&gt;P4,"g",IF(O4=P4,"d","v")))</f>
        <v>g</v>
      </c>
      <c r="R4" s="34">
        <v>1</v>
      </c>
      <c r="S4" s="35">
        <f>(N12)</f>
        <v>1</v>
      </c>
      <c r="T4" s="35">
        <f>(P12)</f>
        <v>0</v>
      </c>
      <c r="U4" s="36" t="str">
        <f>IF(S4=".","-",IF(S4&gt;T4,"g",IF(S4=T4,"d","v")))</f>
        <v>g</v>
      </c>
      <c r="V4" s="34">
        <v>4</v>
      </c>
      <c r="W4" s="35">
        <f>(N23)</f>
        <v>1</v>
      </c>
      <c r="X4" s="35">
        <f>(P23)</f>
        <v>1</v>
      </c>
      <c r="Y4" s="36" t="str">
        <f>IF(W4=".","-",IF(W4&gt;X4,"g",IF(W4=X4,"d","v")))</f>
        <v>d</v>
      </c>
      <c r="Z4" s="39"/>
      <c r="AA4" s="100">
        <f t="shared" si="0"/>
        <v>5</v>
      </c>
      <c r="AB4" s="101">
        <f t="shared" si="1"/>
        <v>4</v>
      </c>
      <c r="AC4" s="101">
        <f t="shared" si="2"/>
        <v>1</v>
      </c>
      <c r="AD4" s="101">
        <f t="shared" si="3"/>
        <v>0</v>
      </c>
      <c r="AE4" s="114">
        <f>SUM(IF(C4&lt;&gt;".",C4)+IF(K4&lt;&gt;".",K4)+IF(O4&lt;&gt;".",O4)+IF(S4&lt;&gt;".",S4)+IF(W4&lt;&gt;".",W4))</f>
        <v>8</v>
      </c>
      <c r="AF4" s="114">
        <f>SUM(IF(D4&lt;&gt;".",D4)+IF(L4&lt;&gt;".",L4)+IF(P4&lt;&gt;".",P4)+IF(T4&lt;&gt;".",T4)+IF(X4&lt;&gt;".",X4))</f>
        <v>3</v>
      </c>
      <c r="AG4" s="40">
        <f t="shared" si="4"/>
        <v>13</v>
      </c>
      <c r="AI4" s="31">
        <f t="shared" si="5"/>
        <v>1</v>
      </c>
      <c r="AJ4" s="32"/>
      <c r="AK4" s="33">
        <f t="shared" si="6"/>
        <v>5</v>
      </c>
    </row>
    <row r="5" spans="1:37" ht="22.5" customHeight="1" x14ac:dyDescent="0.3">
      <c r="A5" s="99" t="s">
        <v>150</v>
      </c>
      <c r="B5" s="34">
        <v>4</v>
      </c>
      <c r="C5" s="35">
        <f>(P24)</f>
        <v>1</v>
      </c>
      <c r="D5" s="35">
        <f>(N24)</f>
        <v>1</v>
      </c>
      <c r="E5" s="36" t="str">
        <f>IF(C5=".","-",IF(C5&gt;D5,"g",IF(C5=D5,"d","v")))</f>
        <v>d</v>
      </c>
      <c r="F5" s="34">
        <v>3</v>
      </c>
      <c r="G5" s="35">
        <f>(P18)</f>
        <v>2</v>
      </c>
      <c r="H5" s="35">
        <f>(N18)</f>
        <v>3</v>
      </c>
      <c r="I5" s="36" t="str">
        <f>IF(G5=".","-",IF(G5&gt;H5,"g",IF(G5=H5,"d","v")))</f>
        <v>v</v>
      </c>
      <c r="J5" s="115"/>
      <c r="K5" s="38"/>
      <c r="L5" s="38"/>
      <c r="M5" s="38"/>
      <c r="N5" s="34">
        <v>1</v>
      </c>
      <c r="O5" s="35">
        <f>(N11)</f>
        <v>2</v>
      </c>
      <c r="P5" s="35">
        <f>(P11)</f>
        <v>1</v>
      </c>
      <c r="Q5" s="36" t="str">
        <f>IF(O5=".","-",IF(O5&gt;P5,"g",IF(O5=P5,"d","v")))</f>
        <v>g</v>
      </c>
      <c r="R5" s="34">
        <v>5</v>
      </c>
      <c r="S5" s="35">
        <f>(N27)</f>
        <v>2</v>
      </c>
      <c r="T5" s="35">
        <f>(P27)</f>
        <v>1</v>
      </c>
      <c r="U5" s="36" t="str">
        <f>IF(S5=".","-",IF(S5&gt;T5,"g",IF(S5=T5,"d","v")))</f>
        <v>g</v>
      </c>
      <c r="V5" s="34">
        <v>2</v>
      </c>
      <c r="W5" s="35">
        <f>(N14)</f>
        <v>1</v>
      </c>
      <c r="X5" s="35">
        <f>(P14)</f>
        <v>0</v>
      </c>
      <c r="Y5" s="36" t="str">
        <f>IF(W5=".","-",IF(W5&gt;X5,"g",IF(W5=X5,"d","v")))</f>
        <v>g</v>
      </c>
      <c r="Z5" s="39"/>
      <c r="AA5" s="100">
        <f t="shared" si="0"/>
        <v>5</v>
      </c>
      <c r="AB5" s="101">
        <f t="shared" si="1"/>
        <v>3</v>
      </c>
      <c r="AC5" s="101">
        <f t="shared" si="2"/>
        <v>1</v>
      </c>
      <c r="AD5" s="101">
        <f t="shared" si="3"/>
        <v>1</v>
      </c>
      <c r="AE5" s="114">
        <f>SUM(IF(C5&lt;&gt;".",C5)+IF(G5&lt;&gt;".",G5)+IF(O5&lt;&gt;".",O5)+IF(S5&lt;&gt;".",S5)+IF(W5&lt;&gt;".",W5))</f>
        <v>8</v>
      </c>
      <c r="AF5" s="114">
        <f>SUM(IF(H5&lt;&gt;".",H5)+IF(D5&lt;&gt;".",D5)+IF(P5&lt;&gt;".",P5)+IF(T5&lt;&gt;".",T5)+IF(X5&lt;&gt;".",X5))</f>
        <v>6</v>
      </c>
      <c r="AG5" s="40">
        <f t="shared" si="4"/>
        <v>10</v>
      </c>
      <c r="AI5" s="31">
        <f t="shared" si="5"/>
        <v>2</v>
      </c>
      <c r="AJ5" s="32"/>
      <c r="AK5" s="33">
        <f t="shared" si="6"/>
        <v>2</v>
      </c>
    </row>
    <row r="6" spans="1:37" ht="22.5" customHeight="1" x14ac:dyDescent="0.3">
      <c r="A6" s="99" t="s">
        <v>151</v>
      </c>
      <c r="B6" s="34">
        <v>3</v>
      </c>
      <c r="C6" s="35">
        <f>(P19)</f>
        <v>1</v>
      </c>
      <c r="D6" s="35">
        <f>(N19)</f>
        <v>2</v>
      </c>
      <c r="E6" s="36" t="str">
        <f>IF(C6=".","-",IF(C6&gt;D6,"g",IF(C6=D6,"d","v")))</f>
        <v>v</v>
      </c>
      <c r="F6" s="34">
        <v>2</v>
      </c>
      <c r="G6" s="35">
        <f>(P15)</f>
        <v>0</v>
      </c>
      <c r="H6" s="35">
        <f>(N15)</f>
        <v>2</v>
      </c>
      <c r="I6" s="36" t="str">
        <f>IF(G6=".","-",IF(G6&gt;H6,"g",IF(G6=H6,"d","v")))</f>
        <v>v</v>
      </c>
      <c r="J6" s="34">
        <v>1</v>
      </c>
      <c r="K6" s="35">
        <f>(P11)</f>
        <v>1</v>
      </c>
      <c r="L6" s="35">
        <f>(N11)</f>
        <v>2</v>
      </c>
      <c r="M6" s="36" t="str">
        <f>IF(K6=".","-",IF(K6&gt;L6,"g",IF(K6=L6,"d","v")))</f>
        <v>v</v>
      </c>
      <c r="N6" s="37"/>
      <c r="O6" s="38"/>
      <c r="P6" s="38"/>
      <c r="Q6" s="38"/>
      <c r="R6" s="34">
        <v>4</v>
      </c>
      <c r="S6" s="35">
        <f>(N22)</f>
        <v>1</v>
      </c>
      <c r="T6" s="35">
        <f>(P22)</f>
        <v>0</v>
      </c>
      <c r="U6" s="36" t="str">
        <f>IF(S6=".","-",IF(S6&gt;T6,"g",IF(S6=T6,"d","v")))</f>
        <v>g</v>
      </c>
      <c r="V6" s="34">
        <v>5</v>
      </c>
      <c r="W6" s="35">
        <f>(N28)</f>
        <v>1</v>
      </c>
      <c r="X6" s="35">
        <f>(P28)</f>
        <v>1</v>
      </c>
      <c r="Y6" s="36" t="str">
        <f>IF(W6=".","-",IF(W6&gt;X6,"g",IF(W6=X6,"d","v")))</f>
        <v>d</v>
      </c>
      <c r="Z6" s="39"/>
      <c r="AA6" s="100">
        <f t="shared" si="0"/>
        <v>5</v>
      </c>
      <c r="AB6" s="101">
        <f t="shared" si="1"/>
        <v>1</v>
      </c>
      <c r="AC6" s="101">
        <f t="shared" si="2"/>
        <v>1</v>
      </c>
      <c r="AD6" s="101">
        <f t="shared" si="3"/>
        <v>3</v>
      </c>
      <c r="AE6" s="114">
        <f>SUM(IF(G6&lt;&gt;".",G6)+IF(K6&lt;&gt;".",K6)+IF(C6&lt;&gt;".",C6)+IF(S6&lt;&gt;".",S6)+IF(W6&lt;&gt;".",W6))</f>
        <v>4</v>
      </c>
      <c r="AF6" s="114">
        <f>SUM(IF(H6&lt;&gt;".",H6)+IF(L6&lt;&gt;".",L6)+IF(D6&lt;&gt;".",D6)+IF(T6&lt;&gt;".",T6)+IF(X6&lt;&gt;".",X6))</f>
        <v>7</v>
      </c>
      <c r="AG6" s="40">
        <f t="shared" si="4"/>
        <v>4</v>
      </c>
      <c r="AI6" s="31">
        <f t="shared" si="5"/>
        <v>5</v>
      </c>
      <c r="AJ6" s="32"/>
      <c r="AK6" s="33">
        <f t="shared" si="6"/>
        <v>-3</v>
      </c>
    </row>
    <row r="7" spans="1:37" ht="22.5" customHeight="1" x14ac:dyDescent="0.3">
      <c r="A7" s="99" t="s">
        <v>154</v>
      </c>
      <c r="B7" s="34">
        <v>2</v>
      </c>
      <c r="C7" s="35">
        <f>(P16)</f>
        <v>0</v>
      </c>
      <c r="D7" s="35">
        <f>(N16)</f>
        <v>2</v>
      </c>
      <c r="E7" s="36" t="str">
        <f>IF(C7=".","-",IF(C7&gt;D7,"g",IF(C7=D7,"d","v")))</f>
        <v>v</v>
      </c>
      <c r="F7" s="34">
        <v>1</v>
      </c>
      <c r="G7" s="35">
        <f>(P12)</f>
        <v>0</v>
      </c>
      <c r="H7" s="35">
        <f>(N12)</f>
        <v>1</v>
      </c>
      <c r="I7" s="36" t="str">
        <f>IF(G7=".","-",IF(G7&gt;H7,"g",IF(G7=H7,"d","v")))</f>
        <v>v</v>
      </c>
      <c r="J7" s="34">
        <v>5</v>
      </c>
      <c r="K7" s="35">
        <f>(P27)</f>
        <v>1</v>
      </c>
      <c r="L7" s="35">
        <f>(N27)</f>
        <v>2</v>
      </c>
      <c r="M7" s="36" t="str">
        <f>IF(K7=".","-",IF(K7&gt;L7,"g",IF(K7=L7,"d","v")))</f>
        <v>v</v>
      </c>
      <c r="N7" s="116">
        <v>4</v>
      </c>
      <c r="O7" s="35">
        <f>(P22)</f>
        <v>0</v>
      </c>
      <c r="P7" s="35">
        <f>(N22)</f>
        <v>1</v>
      </c>
      <c r="Q7" s="36" t="str">
        <f>IF(O7=".","-",IF(O7&gt;P7,"g",IF(O7=P7,"d","v")))</f>
        <v>v</v>
      </c>
      <c r="R7" s="37"/>
      <c r="S7" s="38"/>
      <c r="T7" s="38"/>
      <c r="U7" s="38"/>
      <c r="V7" s="34">
        <v>3</v>
      </c>
      <c r="W7" s="35">
        <f>(N20)</f>
        <v>2</v>
      </c>
      <c r="X7" s="35">
        <f>(P20)</f>
        <v>1</v>
      </c>
      <c r="Y7" s="36" t="str">
        <f>IF(W7=".","-",IF(W7&gt;X7,"g",IF(W7=X7,"d","v")))</f>
        <v>g</v>
      </c>
      <c r="Z7" s="39"/>
      <c r="AA7" s="100">
        <f t="shared" si="0"/>
        <v>5</v>
      </c>
      <c r="AB7" s="101">
        <f t="shared" si="1"/>
        <v>1</v>
      </c>
      <c r="AC7" s="101">
        <f t="shared" si="2"/>
        <v>0</v>
      </c>
      <c r="AD7" s="101">
        <f t="shared" si="3"/>
        <v>4</v>
      </c>
      <c r="AE7" s="114">
        <f>SUM(IF(G7&lt;&gt;".",G7)+IF(K7&lt;&gt;".",K7)+IF(O7&lt;&gt;".",O7)+IF(C7&lt;&gt;".",C7)+IF(W7&lt;&gt;".",W7))</f>
        <v>3</v>
      </c>
      <c r="AF7" s="114">
        <f>SUM(IF(H7&lt;&gt;".",H7)+IF(L7&lt;&gt;".",L7)+IF(P7&lt;&gt;".",P7)+IF(D7&lt;&gt;".",D7)+IF(X7&lt;&gt;".",X7))</f>
        <v>7</v>
      </c>
      <c r="AG7" s="40">
        <f t="shared" si="4"/>
        <v>3</v>
      </c>
      <c r="AH7" s="102"/>
      <c r="AI7" s="31">
        <f t="shared" si="5"/>
        <v>6</v>
      </c>
      <c r="AJ7" s="32"/>
      <c r="AK7" s="33">
        <f t="shared" si="6"/>
        <v>-4</v>
      </c>
    </row>
    <row r="8" spans="1:37" ht="22.5" customHeight="1" thickBot="1" x14ac:dyDescent="0.35">
      <c r="A8" s="103" t="s">
        <v>155</v>
      </c>
      <c r="B8" s="104">
        <v>1</v>
      </c>
      <c r="C8" s="105">
        <f>(P10)</f>
        <v>2</v>
      </c>
      <c r="D8" s="105">
        <f>(N10)</f>
        <v>0</v>
      </c>
      <c r="E8" s="106" t="str">
        <f>IF(C8=".","-",IF(C8&gt;D8,"g",IF(C8=D8,"d","v")))</f>
        <v>g</v>
      </c>
      <c r="F8" s="104">
        <v>4</v>
      </c>
      <c r="G8" s="105">
        <f>(P23)</f>
        <v>1</v>
      </c>
      <c r="H8" s="105">
        <f>(N23)</f>
        <v>1</v>
      </c>
      <c r="I8" s="106" t="str">
        <f>IF(G8=".","-",IF(G8&gt;H8,"g",IF(G8=H8,"d","v")))</f>
        <v>d</v>
      </c>
      <c r="J8" s="104">
        <v>2</v>
      </c>
      <c r="K8" s="105">
        <f>(P14)</f>
        <v>0</v>
      </c>
      <c r="L8" s="105">
        <f>(N14)</f>
        <v>1</v>
      </c>
      <c r="M8" s="106" t="str">
        <f>IF(K8=".","-",IF(K8&gt;L8,"g",IF(K8=L8,"d","v")))</f>
        <v>v</v>
      </c>
      <c r="N8" s="117">
        <v>5</v>
      </c>
      <c r="O8" s="105">
        <f>(X6)</f>
        <v>1</v>
      </c>
      <c r="P8" s="105">
        <f>(W6)</f>
        <v>1</v>
      </c>
      <c r="Q8" s="106" t="str">
        <f>IF(O8=".","-",IF(O8&gt;P8,"g",IF(O8=P8,"d","v")))</f>
        <v>d</v>
      </c>
      <c r="R8" s="104">
        <v>3</v>
      </c>
      <c r="S8" s="105">
        <f>(P20)</f>
        <v>1</v>
      </c>
      <c r="T8" s="105">
        <f>(N20)</f>
        <v>2</v>
      </c>
      <c r="U8" s="106" t="str">
        <f>IF(S8=".","-",IF(S8&gt;T8,"g",IF(S8=T8,"d","v")))</f>
        <v>v</v>
      </c>
      <c r="V8" s="107"/>
      <c r="W8" s="108"/>
      <c r="X8" s="108"/>
      <c r="Y8" s="108"/>
      <c r="Z8" s="14"/>
      <c r="AA8" s="109">
        <f t="shared" si="0"/>
        <v>5</v>
      </c>
      <c r="AB8" s="110">
        <f t="shared" si="1"/>
        <v>1</v>
      </c>
      <c r="AC8" s="110">
        <f t="shared" si="2"/>
        <v>2</v>
      </c>
      <c r="AD8" s="110">
        <f t="shared" si="3"/>
        <v>2</v>
      </c>
      <c r="AE8" s="111">
        <f>SUM(IF(G8&lt;&gt;".",G8)+IF(K8&lt;&gt;".",K8)+IF(O8&lt;&gt;".",O8)+IF(S8&lt;&gt;".",S8)+IF(C8&lt;&gt;".",C8))</f>
        <v>5</v>
      </c>
      <c r="AF8" s="111">
        <f>SUM(IF(H8&lt;&gt;".",H8)+IF(L8&lt;&gt;".",L8)+IF(P8&lt;&gt;".",P8)+IF(T8&lt;&gt;".",T8)+IF(D8&lt;&gt;".",D8))</f>
        <v>5</v>
      </c>
      <c r="AG8" s="112">
        <f t="shared" si="4"/>
        <v>5</v>
      </c>
      <c r="AI8" s="41">
        <f t="shared" si="5"/>
        <v>4</v>
      </c>
      <c r="AJ8" s="32"/>
      <c r="AK8" s="33">
        <f t="shared" si="6"/>
        <v>0</v>
      </c>
    </row>
    <row r="9" spans="1:37" ht="3.75" customHeight="1" thickTop="1" x14ac:dyDescent="0.25">
      <c r="B9" s="42"/>
      <c r="C9" s="43"/>
      <c r="D9" s="43"/>
      <c r="E9" s="44"/>
      <c r="F9" s="42"/>
      <c r="G9" s="43"/>
      <c r="H9" s="43"/>
      <c r="I9" s="44"/>
      <c r="J9" s="42"/>
      <c r="K9" s="43"/>
      <c r="L9" s="43"/>
      <c r="M9" s="44"/>
      <c r="N9" s="42"/>
      <c r="O9" s="43"/>
      <c r="P9" s="43"/>
      <c r="Q9" s="44"/>
      <c r="R9" s="42"/>
      <c r="S9" s="43"/>
      <c r="T9" s="43"/>
      <c r="U9" s="44"/>
      <c r="AA9" s="45"/>
      <c r="AB9" s="9"/>
      <c r="AC9" s="9"/>
      <c r="AD9" s="9"/>
      <c r="AE9" s="46"/>
      <c r="AF9" s="46"/>
      <c r="AG9" s="47"/>
    </row>
    <row r="10" spans="1:37" ht="24.6" x14ac:dyDescent="0.4">
      <c r="A10" s="48">
        <v>1</v>
      </c>
      <c r="B10" s="49"/>
      <c r="D10" s="10"/>
      <c r="L10" s="118" t="str">
        <f>($A$3)</f>
        <v>Gyenes</v>
      </c>
      <c r="N10" s="50">
        <v>0</v>
      </c>
      <c r="O10" s="51" t="s">
        <v>33</v>
      </c>
      <c r="P10" s="50">
        <v>2</v>
      </c>
      <c r="Q10" s="52"/>
      <c r="R10" s="119" t="str">
        <f>($A$8)</f>
        <v>Szabó M.</v>
      </c>
    </row>
    <row r="11" spans="1:37" ht="20.399999999999999" x14ac:dyDescent="0.35">
      <c r="B11" s="53"/>
      <c r="L11" s="118" t="str">
        <f>($A$5)</f>
        <v>Németh I.</v>
      </c>
      <c r="N11" s="50">
        <v>2</v>
      </c>
      <c r="O11" s="51" t="s">
        <v>33</v>
      </c>
      <c r="P11" s="50">
        <v>1</v>
      </c>
      <c r="R11" s="119" t="str">
        <f>($A$6)</f>
        <v>Krejcik</v>
      </c>
    </row>
    <row r="12" spans="1:37" ht="20.399999999999999" x14ac:dyDescent="0.35">
      <c r="B12" s="53"/>
      <c r="D12" s="10"/>
      <c r="L12" s="118" t="str">
        <f>($A$4)</f>
        <v>Najror</v>
      </c>
      <c r="N12" s="50">
        <v>1</v>
      </c>
      <c r="O12" s="51" t="s">
        <v>33</v>
      </c>
      <c r="P12" s="50">
        <v>0</v>
      </c>
      <c r="Q12" s="120"/>
      <c r="R12" s="119" t="str">
        <f>($A$7)</f>
        <v>Váradi L.</v>
      </c>
    </row>
    <row r="13" spans="1:37" ht="3.75" customHeight="1" x14ac:dyDescent="0.4">
      <c r="A13" s="42"/>
      <c r="B13" s="53"/>
      <c r="C13" s="54"/>
      <c r="D13" s="55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6"/>
      <c r="P13" s="57"/>
      <c r="Q13" s="56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</row>
    <row r="14" spans="1:37" ht="24.6" x14ac:dyDescent="0.4">
      <c r="A14" s="48">
        <v>2</v>
      </c>
      <c r="B14" s="49"/>
      <c r="D14" s="10"/>
      <c r="K14" s="52"/>
      <c r="L14" s="118" t="str">
        <f>($A$5)</f>
        <v>Németh I.</v>
      </c>
      <c r="N14" s="50">
        <v>1</v>
      </c>
      <c r="O14" s="51" t="s">
        <v>33</v>
      </c>
      <c r="P14" s="50">
        <v>0</v>
      </c>
      <c r="Q14" s="52"/>
      <c r="R14" s="119" t="str">
        <f>($A$8)</f>
        <v>Szabó M.</v>
      </c>
      <c r="AI14" s="58"/>
    </row>
    <row r="15" spans="1:37" ht="20.399999999999999" x14ac:dyDescent="0.35">
      <c r="B15" s="53"/>
      <c r="L15" s="118" t="str">
        <f>($A$4)</f>
        <v>Najror</v>
      </c>
      <c r="N15" s="50">
        <v>2</v>
      </c>
      <c r="O15" s="51" t="s">
        <v>33</v>
      </c>
      <c r="P15" s="50">
        <v>0</v>
      </c>
      <c r="R15" s="119" t="str">
        <f>($A$6)</f>
        <v>Krejcik</v>
      </c>
      <c r="AI15" s="58"/>
    </row>
    <row r="16" spans="1:37" ht="20.399999999999999" x14ac:dyDescent="0.35">
      <c r="A16" s="42"/>
      <c r="B16" s="53"/>
      <c r="D16" s="10"/>
      <c r="L16" s="118" t="str">
        <f>($A$3)</f>
        <v>Gyenes</v>
      </c>
      <c r="N16" s="50">
        <v>2</v>
      </c>
      <c r="O16" s="51" t="s">
        <v>33</v>
      </c>
      <c r="P16" s="50">
        <v>0</v>
      </c>
      <c r="Q16" s="120"/>
      <c r="R16" s="119" t="str">
        <f>($A$7)</f>
        <v>Váradi L.</v>
      </c>
      <c r="AI16" s="58"/>
    </row>
    <row r="17" spans="1:35" ht="3.75" customHeight="1" x14ac:dyDescent="0.4">
      <c r="A17" s="42"/>
      <c r="B17" s="53"/>
      <c r="C17" s="54"/>
      <c r="D17" s="55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6"/>
      <c r="P17" s="57"/>
      <c r="Q17" s="56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</row>
    <row r="18" spans="1:35" ht="24.6" x14ac:dyDescent="0.4">
      <c r="A18" s="48">
        <v>3</v>
      </c>
      <c r="B18" s="121"/>
      <c r="D18" s="10"/>
      <c r="L18" s="118" t="str">
        <f>($A$4)</f>
        <v>Najror</v>
      </c>
      <c r="N18" s="50">
        <v>3</v>
      </c>
      <c r="O18" s="51" t="s">
        <v>33</v>
      </c>
      <c r="P18" s="50">
        <v>2</v>
      </c>
      <c r="Q18" s="52"/>
      <c r="R18" s="119" t="str">
        <f>($A$5)</f>
        <v>Németh I.</v>
      </c>
      <c r="AI18" s="58"/>
    </row>
    <row r="19" spans="1:35" ht="20.399999999999999" x14ac:dyDescent="0.35">
      <c r="B19" s="59"/>
      <c r="L19" s="118" t="str">
        <f>($A$3)</f>
        <v>Gyenes</v>
      </c>
      <c r="N19" s="50">
        <v>2</v>
      </c>
      <c r="O19" s="51" t="s">
        <v>33</v>
      </c>
      <c r="P19" s="50">
        <v>1</v>
      </c>
      <c r="R19" s="119" t="str">
        <f>($A$6)</f>
        <v>Krejcik</v>
      </c>
      <c r="AI19" s="58"/>
    </row>
    <row r="20" spans="1:35" ht="20.399999999999999" x14ac:dyDescent="0.35">
      <c r="A20" s="42"/>
      <c r="B20" s="59"/>
      <c r="D20" s="10"/>
      <c r="L20" s="118" t="str">
        <f>($A$7)</f>
        <v>Váradi L.</v>
      </c>
      <c r="N20" s="50">
        <v>2</v>
      </c>
      <c r="O20" s="51" t="s">
        <v>33</v>
      </c>
      <c r="P20" s="50">
        <v>1</v>
      </c>
      <c r="Q20" s="120"/>
      <c r="R20" s="119" t="str">
        <f>($A$8)</f>
        <v>Szabó M.</v>
      </c>
      <c r="AI20" s="58"/>
    </row>
    <row r="21" spans="1:35" ht="3.75" customHeight="1" x14ac:dyDescent="0.3">
      <c r="A21" s="42"/>
      <c r="B21" s="59"/>
      <c r="C21" s="122"/>
      <c r="D21" s="122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</row>
    <row r="22" spans="1:35" ht="24.6" x14ac:dyDescent="0.4">
      <c r="A22" s="48">
        <v>4</v>
      </c>
      <c r="B22" s="49"/>
      <c r="D22" s="10"/>
      <c r="L22" s="118" t="str">
        <f>($A$6)</f>
        <v>Krejcik</v>
      </c>
      <c r="N22" s="50">
        <v>1</v>
      </c>
      <c r="O22" s="51" t="s">
        <v>33</v>
      </c>
      <c r="P22" s="50">
        <v>0</v>
      </c>
      <c r="Q22" s="52"/>
      <c r="R22" s="119" t="str">
        <f>($A$7)</f>
        <v>Váradi L.</v>
      </c>
    </row>
    <row r="23" spans="1:35" ht="20.399999999999999" x14ac:dyDescent="0.35">
      <c r="B23" s="53"/>
      <c r="L23" s="118" t="str">
        <f>($A$4)</f>
        <v>Najror</v>
      </c>
      <c r="N23" s="50">
        <v>1</v>
      </c>
      <c r="O23" s="51" t="s">
        <v>33</v>
      </c>
      <c r="P23" s="50">
        <v>1</v>
      </c>
      <c r="R23" s="119" t="str">
        <f>($A$8)</f>
        <v>Szabó M.</v>
      </c>
    </row>
    <row r="24" spans="1:35" ht="20.399999999999999" x14ac:dyDescent="0.35">
      <c r="A24" s="42"/>
      <c r="B24" s="53"/>
      <c r="D24" s="10"/>
      <c r="L24" s="118" t="str">
        <f>($A$3)</f>
        <v>Gyenes</v>
      </c>
      <c r="N24" s="50">
        <v>1</v>
      </c>
      <c r="O24" s="51" t="s">
        <v>33</v>
      </c>
      <c r="P24" s="50">
        <v>1</v>
      </c>
      <c r="Q24" s="120"/>
      <c r="R24" s="119" t="str">
        <f>($A$5)</f>
        <v>Németh I.</v>
      </c>
    </row>
    <row r="25" spans="1:35" ht="3.75" customHeight="1" x14ac:dyDescent="0.4">
      <c r="A25" s="42"/>
      <c r="B25" s="53"/>
      <c r="C25" s="54"/>
      <c r="D25" s="55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6"/>
      <c r="P25" s="57"/>
      <c r="Q25" s="56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</row>
    <row r="26" spans="1:35" ht="24.6" x14ac:dyDescent="0.4">
      <c r="A26" s="48">
        <v>5</v>
      </c>
      <c r="B26" s="121"/>
      <c r="D26" s="10"/>
      <c r="L26" s="118" t="str">
        <f>($A$3)</f>
        <v>Gyenes</v>
      </c>
      <c r="M26" s="52"/>
      <c r="N26" s="50">
        <v>0</v>
      </c>
      <c r="O26" s="51" t="s">
        <v>33</v>
      </c>
      <c r="P26" s="50">
        <v>1</v>
      </c>
      <c r="R26" s="119" t="str">
        <f>($A$4)</f>
        <v>Najror</v>
      </c>
    </row>
    <row r="27" spans="1:35" ht="20.399999999999999" x14ac:dyDescent="0.35">
      <c r="B27" s="59"/>
      <c r="L27" s="118" t="str">
        <f>($A$5)</f>
        <v>Németh I.</v>
      </c>
      <c r="N27" s="50">
        <v>2</v>
      </c>
      <c r="O27" s="51" t="s">
        <v>33</v>
      </c>
      <c r="P27" s="50">
        <v>1</v>
      </c>
      <c r="R27" s="119" t="str">
        <f>($A$7)</f>
        <v>Váradi L.</v>
      </c>
    </row>
    <row r="28" spans="1:35" ht="20.399999999999999" x14ac:dyDescent="0.35">
      <c r="A28" s="42"/>
      <c r="B28" s="59"/>
      <c r="D28" s="10"/>
      <c r="L28" s="118" t="str">
        <f>($A$6)</f>
        <v>Krejcik</v>
      </c>
      <c r="N28" s="50">
        <v>1</v>
      </c>
      <c r="O28" s="51" t="s">
        <v>33</v>
      </c>
      <c r="P28" s="50">
        <v>1</v>
      </c>
      <c r="Q28" s="120"/>
      <c r="R28" s="119" t="str">
        <f>($A$8)</f>
        <v>Szabó M.</v>
      </c>
    </row>
    <row r="29" spans="1:35" ht="3.75" customHeight="1" x14ac:dyDescent="0.3">
      <c r="A29" s="42"/>
      <c r="B29" s="59"/>
      <c r="C29" s="122"/>
      <c r="D29" s="122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</row>
    <row r="31" spans="1:35" x14ac:dyDescent="0.25">
      <c r="A31" s="42"/>
    </row>
    <row r="32" spans="1:35" x14ac:dyDescent="0.25">
      <c r="A32" s="42"/>
    </row>
    <row r="33" ht="3.75" customHeight="1" x14ac:dyDescent="0.25"/>
  </sheetData>
  <conditionalFormatting sqref="I3 M3:M4 Q3:Q5 U3:U6 Y3:Y7 E4:E8 I5:I8 M6:M8 Q7:Q8 U8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N33"/>
  <sheetViews>
    <sheetView defaultGridColor="0" colorId="22" zoomScaleNormal="100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5"/>
  <cols>
    <col min="1" max="1" width="21.33203125" style="6" bestFit="1" customWidth="1"/>
    <col min="2" max="25" width="2.88671875" style="6" customWidth="1"/>
    <col min="26" max="26" width="1.44140625" style="6" customWidth="1"/>
    <col min="27" max="30" width="3" style="6" customWidth="1"/>
    <col min="31" max="31" width="2.5546875" style="6" bestFit="1" customWidth="1"/>
    <col min="32" max="32" width="3" style="6" customWidth="1"/>
    <col min="33" max="33" width="3.88671875" style="6" bestFit="1" customWidth="1"/>
    <col min="34" max="34" width="1" style="6" customWidth="1"/>
    <col min="35" max="35" width="3" style="6" customWidth="1"/>
    <col min="36" max="36" width="1" style="6" customWidth="1"/>
    <col min="37" max="256" width="3" style="6"/>
    <col min="257" max="257" width="21.33203125" style="6" bestFit="1" customWidth="1"/>
    <col min="258" max="281" width="2.88671875" style="6" customWidth="1"/>
    <col min="282" max="282" width="1.44140625" style="6" customWidth="1"/>
    <col min="283" max="286" width="3" style="6" customWidth="1"/>
    <col min="287" max="287" width="2.5546875" style="6" bestFit="1" customWidth="1"/>
    <col min="288" max="288" width="3" style="6" customWidth="1"/>
    <col min="289" max="289" width="3.88671875" style="6" bestFit="1" customWidth="1"/>
    <col min="290" max="290" width="1" style="6" customWidth="1"/>
    <col min="291" max="291" width="3" style="6" customWidth="1"/>
    <col min="292" max="292" width="1" style="6" customWidth="1"/>
    <col min="293" max="512" width="3" style="6"/>
    <col min="513" max="513" width="21.33203125" style="6" bestFit="1" customWidth="1"/>
    <col min="514" max="537" width="2.88671875" style="6" customWidth="1"/>
    <col min="538" max="538" width="1.44140625" style="6" customWidth="1"/>
    <col min="539" max="542" width="3" style="6" customWidth="1"/>
    <col min="543" max="543" width="2.5546875" style="6" bestFit="1" customWidth="1"/>
    <col min="544" max="544" width="3" style="6" customWidth="1"/>
    <col min="545" max="545" width="3.88671875" style="6" bestFit="1" customWidth="1"/>
    <col min="546" max="546" width="1" style="6" customWidth="1"/>
    <col min="547" max="547" width="3" style="6" customWidth="1"/>
    <col min="548" max="548" width="1" style="6" customWidth="1"/>
    <col min="549" max="768" width="3" style="6"/>
    <col min="769" max="769" width="21.33203125" style="6" bestFit="1" customWidth="1"/>
    <col min="770" max="793" width="2.88671875" style="6" customWidth="1"/>
    <col min="794" max="794" width="1.44140625" style="6" customWidth="1"/>
    <col min="795" max="798" width="3" style="6" customWidth="1"/>
    <col min="799" max="799" width="2.5546875" style="6" bestFit="1" customWidth="1"/>
    <col min="800" max="800" width="3" style="6" customWidth="1"/>
    <col min="801" max="801" width="3.88671875" style="6" bestFit="1" customWidth="1"/>
    <col min="802" max="802" width="1" style="6" customWidth="1"/>
    <col min="803" max="803" width="3" style="6" customWidth="1"/>
    <col min="804" max="804" width="1" style="6" customWidth="1"/>
    <col min="805" max="1024" width="3" style="6"/>
    <col min="1025" max="1025" width="21.33203125" style="6" bestFit="1" customWidth="1"/>
    <col min="1026" max="1049" width="2.88671875" style="6" customWidth="1"/>
    <col min="1050" max="1050" width="1.44140625" style="6" customWidth="1"/>
    <col min="1051" max="1054" width="3" style="6" customWidth="1"/>
    <col min="1055" max="1055" width="2.5546875" style="6" bestFit="1" customWidth="1"/>
    <col min="1056" max="1056" width="3" style="6" customWidth="1"/>
    <col min="1057" max="1057" width="3.88671875" style="6" bestFit="1" customWidth="1"/>
    <col min="1058" max="1058" width="1" style="6" customWidth="1"/>
    <col min="1059" max="1059" width="3" style="6" customWidth="1"/>
    <col min="1060" max="1060" width="1" style="6" customWidth="1"/>
    <col min="1061" max="1280" width="3" style="6"/>
    <col min="1281" max="1281" width="21.33203125" style="6" bestFit="1" customWidth="1"/>
    <col min="1282" max="1305" width="2.88671875" style="6" customWidth="1"/>
    <col min="1306" max="1306" width="1.44140625" style="6" customWidth="1"/>
    <col min="1307" max="1310" width="3" style="6" customWidth="1"/>
    <col min="1311" max="1311" width="2.5546875" style="6" bestFit="1" customWidth="1"/>
    <col min="1312" max="1312" width="3" style="6" customWidth="1"/>
    <col min="1313" max="1313" width="3.88671875" style="6" bestFit="1" customWidth="1"/>
    <col min="1314" max="1314" width="1" style="6" customWidth="1"/>
    <col min="1315" max="1315" width="3" style="6" customWidth="1"/>
    <col min="1316" max="1316" width="1" style="6" customWidth="1"/>
    <col min="1317" max="1536" width="3" style="6"/>
    <col min="1537" max="1537" width="21.33203125" style="6" bestFit="1" customWidth="1"/>
    <col min="1538" max="1561" width="2.88671875" style="6" customWidth="1"/>
    <col min="1562" max="1562" width="1.44140625" style="6" customWidth="1"/>
    <col min="1563" max="1566" width="3" style="6" customWidth="1"/>
    <col min="1567" max="1567" width="2.5546875" style="6" bestFit="1" customWidth="1"/>
    <col min="1568" max="1568" width="3" style="6" customWidth="1"/>
    <col min="1569" max="1569" width="3.88671875" style="6" bestFit="1" customWidth="1"/>
    <col min="1570" max="1570" width="1" style="6" customWidth="1"/>
    <col min="1571" max="1571" width="3" style="6" customWidth="1"/>
    <col min="1572" max="1572" width="1" style="6" customWidth="1"/>
    <col min="1573" max="1792" width="3" style="6"/>
    <col min="1793" max="1793" width="21.33203125" style="6" bestFit="1" customWidth="1"/>
    <col min="1794" max="1817" width="2.88671875" style="6" customWidth="1"/>
    <col min="1818" max="1818" width="1.44140625" style="6" customWidth="1"/>
    <col min="1819" max="1822" width="3" style="6" customWidth="1"/>
    <col min="1823" max="1823" width="2.5546875" style="6" bestFit="1" customWidth="1"/>
    <col min="1824" max="1824" width="3" style="6" customWidth="1"/>
    <col min="1825" max="1825" width="3.88671875" style="6" bestFit="1" customWidth="1"/>
    <col min="1826" max="1826" width="1" style="6" customWidth="1"/>
    <col min="1827" max="1827" width="3" style="6" customWidth="1"/>
    <col min="1828" max="1828" width="1" style="6" customWidth="1"/>
    <col min="1829" max="2048" width="3" style="6"/>
    <col min="2049" max="2049" width="21.33203125" style="6" bestFit="1" customWidth="1"/>
    <col min="2050" max="2073" width="2.88671875" style="6" customWidth="1"/>
    <col min="2074" max="2074" width="1.44140625" style="6" customWidth="1"/>
    <col min="2075" max="2078" width="3" style="6" customWidth="1"/>
    <col min="2079" max="2079" width="2.5546875" style="6" bestFit="1" customWidth="1"/>
    <col min="2080" max="2080" width="3" style="6" customWidth="1"/>
    <col min="2081" max="2081" width="3.88671875" style="6" bestFit="1" customWidth="1"/>
    <col min="2082" max="2082" width="1" style="6" customWidth="1"/>
    <col min="2083" max="2083" width="3" style="6" customWidth="1"/>
    <col min="2084" max="2084" width="1" style="6" customWidth="1"/>
    <col min="2085" max="2304" width="3" style="6"/>
    <col min="2305" max="2305" width="21.33203125" style="6" bestFit="1" customWidth="1"/>
    <col min="2306" max="2329" width="2.88671875" style="6" customWidth="1"/>
    <col min="2330" max="2330" width="1.44140625" style="6" customWidth="1"/>
    <col min="2331" max="2334" width="3" style="6" customWidth="1"/>
    <col min="2335" max="2335" width="2.5546875" style="6" bestFit="1" customWidth="1"/>
    <col min="2336" max="2336" width="3" style="6" customWidth="1"/>
    <col min="2337" max="2337" width="3.88671875" style="6" bestFit="1" customWidth="1"/>
    <col min="2338" max="2338" width="1" style="6" customWidth="1"/>
    <col min="2339" max="2339" width="3" style="6" customWidth="1"/>
    <col min="2340" max="2340" width="1" style="6" customWidth="1"/>
    <col min="2341" max="2560" width="3" style="6"/>
    <col min="2561" max="2561" width="21.33203125" style="6" bestFit="1" customWidth="1"/>
    <col min="2562" max="2585" width="2.88671875" style="6" customWidth="1"/>
    <col min="2586" max="2586" width="1.44140625" style="6" customWidth="1"/>
    <col min="2587" max="2590" width="3" style="6" customWidth="1"/>
    <col min="2591" max="2591" width="2.5546875" style="6" bestFit="1" customWidth="1"/>
    <col min="2592" max="2592" width="3" style="6" customWidth="1"/>
    <col min="2593" max="2593" width="3.88671875" style="6" bestFit="1" customWidth="1"/>
    <col min="2594" max="2594" width="1" style="6" customWidth="1"/>
    <col min="2595" max="2595" width="3" style="6" customWidth="1"/>
    <col min="2596" max="2596" width="1" style="6" customWidth="1"/>
    <col min="2597" max="2816" width="3" style="6"/>
    <col min="2817" max="2817" width="21.33203125" style="6" bestFit="1" customWidth="1"/>
    <col min="2818" max="2841" width="2.88671875" style="6" customWidth="1"/>
    <col min="2842" max="2842" width="1.44140625" style="6" customWidth="1"/>
    <col min="2843" max="2846" width="3" style="6" customWidth="1"/>
    <col min="2847" max="2847" width="2.5546875" style="6" bestFit="1" customWidth="1"/>
    <col min="2848" max="2848" width="3" style="6" customWidth="1"/>
    <col min="2849" max="2849" width="3.88671875" style="6" bestFit="1" customWidth="1"/>
    <col min="2850" max="2850" width="1" style="6" customWidth="1"/>
    <col min="2851" max="2851" width="3" style="6" customWidth="1"/>
    <col min="2852" max="2852" width="1" style="6" customWidth="1"/>
    <col min="2853" max="3072" width="3" style="6"/>
    <col min="3073" max="3073" width="21.33203125" style="6" bestFit="1" customWidth="1"/>
    <col min="3074" max="3097" width="2.88671875" style="6" customWidth="1"/>
    <col min="3098" max="3098" width="1.44140625" style="6" customWidth="1"/>
    <col min="3099" max="3102" width="3" style="6" customWidth="1"/>
    <col min="3103" max="3103" width="2.5546875" style="6" bestFit="1" customWidth="1"/>
    <col min="3104" max="3104" width="3" style="6" customWidth="1"/>
    <col min="3105" max="3105" width="3.88671875" style="6" bestFit="1" customWidth="1"/>
    <col min="3106" max="3106" width="1" style="6" customWidth="1"/>
    <col min="3107" max="3107" width="3" style="6" customWidth="1"/>
    <col min="3108" max="3108" width="1" style="6" customWidth="1"/>
    <col min="3109" max="3328" width="3" style="6"/>
    <col min="3329" max="3329" width="21.33203125" style="6" bestFit="1" customWidth="1"/>
    <col min="3330" max="3353" width="2.88671875" style="6" customWidth="1"/>
    <col min="3354" max="3354" width="1.44140625" style="6" customWidth="1"/>
    <col min="3355" max="3358" width="3" style="6" customWidth="1"/>
    <col min="3359" max="3359" width="2.5546875" style="6" bestFit="1" customWidth="1"/>
    <col min="3360" max="3360" width="3" style="6" customWidth="1"/>
    <col min="3361" max="3361" width="3.88671875" style="6" bestFit="1" customWidth="1"/>
    <col min="3362" max="3362" width="1" style="6" customWidth="1"/>
    <col min="3363" max="3363" width="3" style="6" customWidth="1"/>
    <col min="3364" max="3364" width="1" style="6" customWidth="1"/>
    <col min="3365" max="3584" width="3" style="6"/>
    <col min="3585" max="3585" width="21.33203125" style="6" bestFit="1" customWidth="1"/>
    <col min="3586" max="3609" width="2.88671875" style="6" customWidth="1"/>
    <col min="3610" max="3610" width="1.44140625" style="6" customWidth="1"/>
    <col min="3611" max="3614" width="3" style="6" customWidth="1"/>
    <col min="3615" max="3615" width="2.5546875" style="6" bestFit="1" customWidth="1"/>
    <col min="3616" max="3616" width="3" style="6" customWidth="1"/>
    <col min="3617" max="3617" width="3.88671875" style="6" bestFit="1" customWidth="1"/>
    <col min="3618" max="3618" width="1" style="6" customWidth="1"/>
    <col min="3619" max="3619" width="3" style="6" customWidth="1"/>
    <col min="3620" max="3620" width="1" style="6" customWidth="1"/>
    <col min="3621" max="3840" width="3" style="6"/>
    <col min="3841" max="3841" width="21.33203125" style="6" bestFit="1" customWidth="1"/>
    <col min="3842" max="3865" width="2.88671875" style="6" customWidth="1"/>
    <col min="3866" max="3866" width="1.44140625" style="6" customWidth="1"/>
    <col min="3867" max="3870" width="3" style="6" customWidth="1"/>
    <col min="3871" max="3871" width="2.5546875" style="6" bestFit="1" customWidth="1"/>
    <col min="3872" max="3872" width="3" style="6" customWidth="1"/>
    <col min="3873" max="3873" width="3.88671875" style="6" bestFit="1" customWidth="1"/>
    <col min="3874" max="3874" width="1" style="6" customWidth="1"/>
    <col min="3875" max="3875" width="3" style="6" customWidth="1"/>
    <col min="3876" max="3876" width="1" style="6" customWidth="1"/>
    <col min="3877" max="4096" width="3" style="6"/>
    <col min="4097" max="4097" width="21.33203125" style="6" bestFit="1" customWidth="1"/>
    <col min="4098" max="4121" width="2.88671875" style="6" customWidth="1"/>
    <col min="4122" max="4122" width="1.44140625" style="6" customWidth="1"/>
    <col min="4123" max="4126" width="3" style="6" customWidth="1"/>
    <col min="4127" max="4127" width="2.5546875" style="6" bestFit="1" customWidth="1"/>
    <col min="4128" max="4128" width="3" style="6" customWidth="1"/>
    <col min="4129" max="4129" width="3.88671875" style="6" bestFit="1" customWidth="1"/>
    <col min="4130" max="4130" width="1" style="6" customWidth="1"/>
    <col min="4131" max="4131" width="3" style="6" customWidth="1"/>
    <col min="4132" max="4132" width="1" style="6" customWidth="1"/>
    <col min="4133" max="4352" width="3" style="6"/>
    <col min="4353" max="4353" width="21.33203125" style="6" bestFit="1" customWidth="1"/>
    <col min="4354" max="4377" width="2.88671875" style="6" customWidth="1"/>
    <col min="4378" max="4378" width="1.44140625" style="6" customWidth="1"/>
    <col min="4379" max="4382" width="3" style="6" customWidth="1"/>
    <col min="4383" max="4383" width="2.5546875" style="6" bestFit="1" customWidth="1"/>
    <col min="4384" max="4384" width="3" style="6" customWidth="1"/>
    <col min="4385" max="4385" width="3.88671875" style="6" bestFit="1" customWidth="1"/>
    <col min="4386" max="4386" width="1" style="6" customWidth="1"/>
    <col min="4387" max="4387" width="3" style="6" customWidth="1"/>
    <col min="4388" max="4388" width="1" style="6" customWidth="1"/>
    <col min="4389" max="4608" width="3" style="6"/>
    <col min="4609" max="4609" width="21.33203125" style="6" bestFit="1" customWidth="1"/>
    <col min="4610" max="4633" width="2.88671875" style="6" customWidth="1"/>
    <col min="4634" max="4634" width="1.44140625" style="6" customWidth="1"/>
    <col min="4635" max="4638" width="3" style="6" customWidth="1"/>
    <col min="4639" max="4639" width="2.5546875" style="6" bestFit="1" customWidth="1"/>
    <col min="4640" max="4640" width="3" style="6" customWidth="1"/>
    <col min="4641" max="4641" width="3.88671875" style="6" bestFit="1" customWidth="1"/>
    <col min="4642" max="4642" width="1" style="6" customWidth="1"/>
    <col min="4643" max="4643" width="3" style="6" customWidth="1"/>
    <col min="4644" max="4644" width="1" style="6" customWidth="1"/>
    <col min="4645" max="4864" width="3" style="6"/>
    <col min="4865" max="4865" width="21.33203125" style="6" bestFit="1" customWidth="1"/>
    <col min="4866" max="4889" width="2.88671875" style="6" customWidth="1"/>
    <col min="4890" max="4890" width="1.44140625" style="6" customWidth="1"/>
    <col min="4891" max="4894" width="3" style="6" customWidth="1"/>
    <col min="4895" max="4895" width="2.5546875" style="6" bestFit="1" customWidth="1"/>
    <col min="4896" max="4896" width="3" style="6" customWidth="1"/>
    <col min="4897" max="4897" width="3.88671875" style="6" bestFit="1" customWidth="1"/>
    <col min="4898" max="4898" width="1" style="6" customWidth="1"/>
    <col min="4899" max="4899" width="3" style="6" customWidth="1"/>
    <col min="4900" max="4900" width="1" style="6" customWidth="1"/>
    <col min="4901" max="5120" width="3" style="6"/>
    <col min="5121" max="5121" width="21.33203125" style="6" bestFit="1" customWidth="1"/>
    <col min="5122" max="5145" width="2.88671875" style="6" customWidth="1"/>
    <col min="5146" max="5146" width="1.44140625" style="6" customWidth="1"/>
    <col min="5147" max="5150" width="3" style="6" customWidth="1"/>
    <col min="5151" max="5151" width="2.5546875" style="6" bestFit="1" customWidth="1"/>
    <col min="5152" max="5152" width="3" style="6" customWidth="1"/>
    <col min="5153" max="5153" width="3.88671875" style="6" bestFit="1" customWidth="1"/>
    <col min="5154" max="5154" width="1" style="6" customWidth="1"/>
    <col min="5155" max="5155" width="3" style="6" customWidth="1"/>
    <col min="5156" max="5156" width="1" style="6" customWidth="1"/>
    <col min="5157" max="5376" width="3" style="6"/>
    <col min="5377" max="5377" width="21.33203125" style="6" bestFit="1" customWidth="1"/>
    <col min="5378" max="5401" width="2.88671875" style="6" customWidth="1"/>
    <col min="5402" max="5402" width="1.44140625" style="6" customWidth="1"/>
    <col min="5403" max="5406" width="3" style="6" customWidth="1"/>
    <col min="5407" max="5407" width="2.5546875" style="6" bestFit="1" customWidth="1"/>
    <col min="5408" max="5408" width="3" style="6" customWidth="1"/>
    <col min="5409" max="5409" width="3.88671875" style="6" bestFit="1" customWidth="1"/>
    <col min="5410" max="5410" width="1" style="6" customWidth="1"/>
    <col min="5411" max="5411" width="3" style="6" customWidth="1"/>
    <col min="5412" max="5412" width="1" style="6" customWidth="1"/>
    <col min="5413" max="5632" width="3" style="6"/>
    <col min="5633" max="5633" width="21.33203125" style="6" bestFit="1" customWidth="1"/>
    <col min="5634" max="5657" width="2.88671875" style="6" customWidth="1"/>
    <col min="5658" max="5658" width="1.44140625" style="6" customWidth="1"/>
    <col min="5659" max="5662" width="3" style="6" customWidth="1"/>
    <col min="5663" max="5663" width="2.5546875" style="6" bestFit="1" customWidth="1"/>
    <col min="5664" max="5664" width="3" style="6" customWidth="1"/>
    <col min="5665" max="5665" width="3.88671875" style="6" bestFit="1" customWidth="1"/>
    <col min="5666" max="5666" width="1" style="6" customWidth="1"/>
    <col min="5667" max="5667" width="3" style="6" customWidth="1"/>
    <col min="5668" max="5668" width="1" style="6" customWidth="1"/>
    <col min="5669" max="5888" width="3" style="6"/>
    <col min="5889" max="5889" width="21.33203125" style="6" bestFit="1" customWidth="1"/>
    <col min="5890" max="5913" width="2.88671875" style="6" customWidth="1"/>
    <col min="5914" max="5914" width="1.44140625" style="6" customWidth="1"/>
    <col min="5915" max="5918" width="3" style="6" customWidth="1"/>
    <col min="5919" max="5919" width="2.5546875" style="6" bestFit="1" customWidth="1"/>
    <col min="5920" max="5920" width="3" style="6" customWidth="1"/>
    <col min="5921" max="5921" width="3.88671875" style="6" bestFit="1" customWidth="1"/>
    <col min="5922" max="5922" width="1" style="6" customWidth="1"/>
    <col min="5923" max="5923" width="3" style="6" customWidth="1"/>
    <col min="5924" max="5924" width="1" style="6" customWidth="1"/>
    <col min="5925" max="6144" width="3" style="6"/>
    <col min="6145" max="6145" width="21.33203125" style="6" bestFit="1" customWidth="1"/>
    <col min="6146" max="6169" width="2.88671875" style="6" customWidth="1"/>
    <col min="6170" max="6170" width="1.44140625" style="6" customWidth="1"/>
    <col min="6171" max="6174" width="3" style="6" customWidth="1"/>
    <col min="6175" max="6175" width="2.5546875" style="6" bestFit="1" customWidth="1"/>
    <col min="6176" max="6176" width="3" style="6" customWidth="1"/>
    <col min="6177" max="6177" width="3.88671875" style="6" bestFit="1" customWidth="1"/>
    <col min="6178" max="6178" width="1" style="6" customWidth="1"/>
    <col min="6179" max="6179" width="3" style="6" customWidth="1"/>
    <col min="6180" max="6180" width="1" style="6" customWidth="1"/>
    <col min="6181" max="6400" width="3" style="6"/>
    <col min="6401" max="6401" width="21.33203125" style="6" bestFit="1" customWidth="1"/>
    <col min="6402" max="6425" width="2.88671875" style="6" customWidth="1"/>
    <col min="6426" max="6426" width="1.44140625" style="6" customWidth="1"/>
    <col min="6427" max="6430" width="3" style="6" customWidth="1"/>
    <col min="6431" max="6431" width="2.5546875" style="6" bestFit="1" customWidth="1"/>
    <col min="6432" max="6432" width="3" style="6" customWidth="1"/>
    <col min="6433" max="6433" width="3.88671875" style="6" bestFit="1" customWidth="1"/>
    <col min="6434" max="6434" width="1" style="6" customWidth="1"/>
    <col min="6435" max="6435" width="3" style="6" customWidth="1"/>
    <col min="6436" max="6436" width="1" style="6" customWidth="1"/>
    <col min="6437" max="6656" width="3" style="6"/>
    <col min="6657" max="6657" width="21.33203125" style="6" bestFit="1" customWidth="1"/>
    <col min="6658" max="6681" width="2.88671875" style="6" customWidth="1"/>
    <col min="6682" max="6682" width="1.44140625" style="6" customWidth="1"/>
    <col min="6683" max="6686" width="3" style="6" customWidth="1"/>
    <col min="6687" max="6687" width="2.5546875" style="6" bestFit="1" customWidth="1"/>
    <col min="6688" max="6688" width="3" style="6" customWidth="1"/>
    <col min="6689" max="6689" width="3.88671875" style="6" bestFit="1" customWidth="1"/>
    <col min="6690" max="6690" width="1" style="6" customWidth="1"/>
    <col min="6691" max="6691" width="3" style="6" customWidth="1"/>
    <col min="6692" max="6692" width="1" style="6" customWidth="1"/>
    <col min="6693" max="6912" width="3" style="6"/>
    <col min="6913" max="6913" width="21.33203125" style="6" bestFit="1" customWidth="1"/>
    <col min="6914" max="6937" width="2.88671875" style="6" customWidth="1"/>
    <col min="6938" max="6938" width="1.44140625" style="6" customWidth="1"/>
    <col min="6939" max="6942" width="3" style="6" customWidth="1"/>
    <col min="6943" max="6943" width="2.5546875" style="6" bestFit="1" customWidth="1"/>
    <col min="6944" max="6944" width="3" style="6" customWidth="1"/>
    <col min="6945" max="6945" width="3.88671875" style="6" bestFit="1" customWidth="1"/>
    <col min="6946" max="6946" width="1" style="6" customWidth="1"/>
    <col min="6947" max="6947" width="3" style="6" customWidth="1"/>
    <col min="6948" max="6948" width="1" style="6" customWidth="1"/>
    <col min="6949" max="7168" width="3" style="6"/>
    <col min="7169" max="7169" width="21.33203125" style="6" bestFit="1" customWidth="1"/>
    <col min="7170" max="7193" width="2.88671875" style="6" customWidth="1"/>
    <col min="7194" max="7194" width="1.44140625" style="6" customWidth="1"/>
    <col min="7195" max="7198" width="3" style="6" customWidth="1"/>
    <col min="7199" max="7199" width="2.5546875" style="6" bestFit="1" customWidth="1"/>
    <col min="7200" max="7200" width="3" style="6" customWidth="1"/>
    <col min="7201" max="7201" width="3.88671875" style="6" bestFit="1" customWidth="1"/>
    <col min="7202" max="7202" width="1" style="6" customWidth="1"/>
    <col min="7203" max="7203" width="3" style="6" customWidth="1"/>
    <col min="7204" max="7204" width="1" style="6" customWidth="1"/>
    <col min="7205" max="7424" width="3" style="6"/>
    <col min="7425" max="7425" width="21.33203125" style="6" bestFit="1" customWidth="1"/>
    <col min="7426" max="7449" width="2.88671875" style="6" customWidth="1"/>
    <col min="7450" max="7450" width="1.44140625" style="6" customWidth="1"/>
    <col min="7451" max="7454" width="3" style="6" customWidth="1"/>
    <col min="7455" max="7455" width="2.5546875" style="6" bestFit="1" customWidth="1"/>
    <col min="7456" max="7456" width="3" style="6" customWidth="1"/>
    <col min="7457" max="7457" width="3.88671875" style="6" bestFit="1" customWidth="1"/>
    <col min="7458" max="7458" width="1" style="6" customWidth="1"/>
    <col min="7459" max="7459" width="3" style="6" customWidth="1"/>
    <col min="7460" max="7460" width="1" style="6" customWidth="1"/>
    <col min="7461" max="7680" width="3" style="6"/>
    <col min="7681" max="7681" width="21.33203125" style="6" bestFit="1" customWidth="1"/>
    <col min="7682" max="7705" width="2.88671875" style="6" customWidth="1"/>
    <col min="7706" max="7706" width="1.44140625" style="6" customWidth="1"/>
    <col min="7707" max="7710" width="3" style="6" customWidth="1"/>
    <col min="7711" max="7711" width="2.5546875" style="6" bestFit="1" customWidth="1"/>
    <col min="7712" max="7712" width="3" style="6" customWidth="1"/>
    <col min="7713" max="7713" width="3.88671875" style="6" bestFit="1" customWidth="1"/>
    <col min="7714" max="7714" width="1" style="6" customWidth="1"/>
    <col min="7715" max="7715" width="3" style="6" customWidth="1"/>
    <col min="7716" max="7716" width="1" style="6" customWidth="1"/>
    <col min="7717" max="7936" width="3" style="6"/>
    <col min="7937" max="7937" width="21.33203125" style="6" bestFit="1" customWidth="1"/>
    <col min="7938" max="7961" width="2.88671875" style="6" customWidth="1"/>
    <col min="7962" max="7962" width="1.44140625" style="6" customWidth="1"/>
    <col min="7963" max="7966" width="3" style="6" customWidth="1"/>
    <col min="7967" max="7967" width="2.5546875" style="6" bestFit="1" customWidth="1"/>
    <col min="7968" max="7968" width="3" style="6" customWidth="1"/>
    <col min="7969" max="7969" width="3.88671875" style="6" bestFit="1" customWidth="1"/>
    <col min="7970" max="7970" width="1" style="6" customWidth="1"/>
    <col min="7971" max="7971" width="3" style="6" customWidth="1"/>
    <col min="7972" max="7972" width="1" style="6" customWidth="1"/>
    <col min="7973" max="8192" width="3" style="6"/>
    <col min="8193" max="8193" width="21.33203125" style="6" bestFit="1" customWidth="1"/>
    <col min="8194" max="8217" width="2.88671875" style="6" customWidth="1"/>
    <col min="8218" max="8218" width="1.44140625" style="6" customWidth="1"/>
    <col min="8219" max="8222" width="3" style="6" customWidth="1"/>
    <col min="8223" max="8223" width="2.5546875" style="6" bestFit="1" customWidth="1"/>
    <col min="8224" max="8224" width="3" style="6" customWidth="1"/>
    <col min="8225" max="8225" width="3.88671875" style="6" bestFit="1" customWidth="1"/>
    <col min="8226" max="8226" width="1" style="6" customWidth="1"/>
    <col min="8227" max="8227" width="3" style="6" customWidth="1"/>
    <col min="8228" max="8228" width="1" style="6" customWidth="1"/>
    <col min="8229" max="8448" width="3" style="6"/>
    <col min="8449" max="8449" width="21.33203125" style="6" bestFit="1" customWidth="1"/>
    <col min="8450" max="8473" width="2.88671875" style="6" customWidth="1"/>
    <col min="8474" max="8474" width="1.44140625" style="6" customWidth="1"/>
    <col min="8475" max="8478" width="3" style="6" customWidth="1"/>
    <col min="8479" max="8479" width="2.5546875" style="6" bestFit="1" customWidth="1"/>
    <col min="8480" max="8480" width="3" style="6" customWidth="1"/>
    <col min="8481" max="8481" width="3.88671875" style="6" bestFit="1" customWidth="1"/>
    <col min="8482" max="8482" width="1" style="6" customWidth="1"/>
    <col min="8483" max="8483" width="3" style="6" customWidth="1"/>
    <col min="8484" max="8484" width="1" style="6" customWidth="1"/>
    <col min="8485" max="8704" width="3" style="6"/>
    <col min="8705" max="8705" width="21.33203125" style="6" bestFit="1" customWidth="1"/>
    <col min="8706" max="8729" width="2.88671875" style="6" customWidth="1"/>
    <col min="8730" max="8730" width="1.44140625" style="6" customWidth="1"/>
    <col min="8731" max="8734" width="3" style="6" customWidth="1"/>
    <col min="8735" max="8735" width="2.5546875" style="6" bestFit="1" customWidth="1"/>
    <col min="8736" max="8736" width="3" style="6" customWidth="1"/>
    <col min="8737" max="8737" width="3.88671875" style="6" bestFit="1" customWidth="1"/>
    <col min="8738" max="8738" width="1" style="6" customWidth="1"/>
    <col min="8739" max="8739" width="3" style="6" customWidth="1"/>
    <col min="8740" max="8740" width="1" style="6" customWidth="1"/>
    <col min="8741" max="8960" width="3" style="6"/>
    <col min="8961" max="8961" width="21.33203125" style="6" bestFit="1" customWidth="1"/>
    <col min="8962" max="8985" width="2.88671875" style="6" customWidth="1"/>
    <col min="8986" max="8986" width="1.44140625" style="6" customWidth="1"/>
    <col min="8987" max="8990" width="3" style="6" customWidth="1"/>
    <col min="8991" max="8991" width="2.5546875" style="6" bestFit="1" customWidth="1"/>
    <col min="8992" max="8992" width="3" style="6" customWidth="1"/>
    <col min="8993" max="8993" width="3.88671875" style="6" bestFit="1" customWidth="1"/>
    <col min="8994" max="8994" width="1" style="6" customWidth="1"/>
    <col min="8995" max="8995" width="3" style="6" customWidth="1"/>
    <col min="8996" max="8996" width="1" style="6" customWidth="1"/>
    <col min="8997" max="9216" width="3" style="6"/>
    <col min="9217" max="9217" width="21.33203125" style="6" bestFit="1" customWidth="1"/>
    <col min="9218" max="9241" width="2.88671875" style="6" customWidth="1"/>
    <col min="9242" max="9242" width="1.44140625" style="6" customWidth="1"/>
    <col min="9243" max="9246" width="3" style="6" customWidth="1"/>
    <col min="9247" max="9247" width="2.5546875" style="6" bestFit="1" customWidth="1"/>
    <col min="9248" max="9248" width="3" style="6" customWidth="1"/>
    <col min="9249" max="9249" width="3.88671875" style="6" bestFit="1" customWidth="1"/>
    <col min="9250" max="9250" width="1" style="6" customWidth="1"/>
    <col min="9251" max="9251" width="3" style="6" customWidth="1"/>
    <col min="9252" max="9252" width="1" style="6" customWidth="1"/>
    <col min="9253" max="9472" width="3" style="6"/>
    <col min="9473" max="9473" width="21.33203125" style="6" bestFit="1" customWidth="1"/>
    <col min="9474" max="9497" width="2.88671875" style="6" customWidth="1"/>
    <col min="9498" max="9498" width="1.44140625" style="6" customWidth="1"/>
    <col min="9499" max="9502" width="3" style="6" customWidth="1"/>
    <col min="9503" max="9503" width="2.5546875" style="6" bestFit="1" customWidth="1"/>
    <col min="9504" max="9504" width="3" style="6" customWidth="1"/>
    <col min="9505" max="9505" width="3.88671875" style="6" bestFit="1" customWidth="1"/>
    <col min="9506" max="9506" width="1" style="6" customWidth="1"/>
    <col min="9507" max="9507" width="3" style="6" customWidth="1"/>
    <col min="9508" max="9508" width="1" style="6" customWidth="1"/>
    <col min="9509" max="9728" width="3" style="6"/>
    <col min="9729" max="9729" width="21.33203125" style="6" bestFit="1" customWidth="1"/>
    <col min="9730" max="9753" width="2.88671875" style="6" customWidth="1"/>
    <col min="9754" max="9754" width="1.44140625" style="6" customWidth="1"/>
    <col min="9755" max="9758" width="3" style="6" customWidth="1"/>
    <col min="9759" max="9759" width="2.5546875" style="6" bestFit="1" customWidth="1"/>
    <col min="9760" max="9760" width="3" style="6" customWidth="1"/>
    <col min="9761" max="9761" width="3.88671875" style="6" bestFit="1" customWidth="1"/>
    <col min="9762" max="9762" width="1" style="6" customWidth="1"/>
    <col min="9763" max="9763" width="3" style="6" customWidth="1"/>
    <col min="9764" max="9764" width="1" style="6" customWidth="1"/>
    <col min="9765" max="9984" width="3" style="6"/>
    <col min="9985" max="9985" width="21.33203125" style="6" bestFit="1" customWidth="1"/>
    <col min="9986" max="10009" width="2.88671875" style="6" customWidth="1"/>
    <col min="10010" max="10010" width="1.44140625" style="6" customWidth="1"/>
    <col min="10011" max="10014" width="3" style="6" customWidth="1"/>
    <col min="10015" max="10015" width="2.5546875" style="6" bestFit="1" customWidth="1"/>
    <col min="10016" max="10016" width="3" style="6" customWidth="1"/>
    <col min="10017" max="10017" width="3.88671875" style="6" bestFit="1" customWidth="1"/>
    <col min="10018" max="10018" width="1" style="6" customWidth="1"/>
    <col min="10019" max="10019" width="3" style="6" customWidth="1"/>
    <col min="10020" max="10020" width="1" style="6" customWidth="1"/>
    <col min="10021" max="10240" width="3" style="6"/>
    <col min="10241" max="10241" width="21.33203125" style="6" bestFit="1" customWidth="1"/>
    <col min="10242" max="10265" width="2.88671875" style="6" customWidth="1"/>
    <col min="10266" max="10266" width="1.44140625" style="6" customWidth="1"/>
    <col min="10267" max="10270" width="3" style="6" customWidth="1"/>
    <col min="10271" max="10271" width="2.5546875" style="6" bestFit="1" customWidth="1"/>
    <col min="10272" max="10272" width="3" style="6" customWidth="1"/>
    <col min="10273" max="10273" width="3.88671875" style="6" bestFit="1" customWidth="1"/>
    <col min="10274" max="10274" width="1" style="6" customWidth="1"/>
    <col min="10275" max="10275" width="3" style="6" customWidth="1"/>
    <col min="10276" max="10276" width="1" style="6" customWidth="1"/>
    <col min="10277" max="10496" width="3" style="6"/>
    <col min="10497" max="10497" width="21.33203125" style="6" bestFit="1" customWidth="1"/>
    <col min="10498" max="10521" width="2.88671875" style="6" customWidth="1"/>
    <col min="10522" max="10522" width="1.44140625" style="6" customWidth="1"/>
    <col min="10523" max="10526" width="3" style="6" customWidth="1"/>
    <col min="10527" max="10527" width="2.5546875" style="6" bestFit="1" customWidth="1"/>
    <col min="10528" max="10528" width="3" style="6" customWidth="1"/>
    <col min="10529" max="10529" width="3.88671875" style="6" bestFit="1" customWidth="1"/>
    <col min="10530" max="10530" width="1" style="6" customWidth="1"/>
    <col min="10531" max="10531" width="3" style="6" customWidth="1"/>
    <col min="10532" max="10532" width="1" style="6" customWidth="1"/>
    <col min="10533" max="10752" width="3" style="6"/>
    <col min="10753" max="10753" width="21.33203125" style="6" bestFit="1" customWidth="1"/>
    <col min="10754" max="10777" width="2.88671875" style="6" customWidth="1"/>
    <col min="10778" max="10778" width="1.44140625" style="6" customWidth="1"/>
    <col min="10779" max="10782" width="3" style="6" customWidth="1"/>
    <col min="10783" max="10783" width="2.5546875" style="6" bestFit="1" customWidth="1"/>
    <col min="10784" max="10784" width="3" style="6" customWidth="1"/>
    <col min="10785" max="10785" width="3.88671875" style="6" bestFit="1" customWidth="1"/>
    <col min="10786" max="10786" width="1" style="6" customWidth="1"/>
    <col min="10787" max="10787" width="3" style="6" customWidth="1"/>
    <col min="10788" max="10788" width="1" style="6" customWidth="1"/>
    <col min="10789" max="11008" width="3" style="6"/>
    <col min="11009" max="11009" width="21.33203125" style="6" bestFit="1" customWidth="1"/>
    <col min="11010" max="11033" width="2.88671875" style="6" customWidth="1"/>
    <col min="11034" max="11034" width="1.44140625" style="6" customWidth="1"/>
    <col min="11035" max="11038" width="3" style="6" customWidth="1"/>
    <col min="11039" max="11039" width="2.5546875" style="6" bestFit="1" customWidth="1"/>
    <col min="11040" max="11040" width="3" style="6" customWidth="1"/>
    <col min="11041" max="11041" width="3.88671875" style="6" bestFit="1" customWidth="1"/>
    <col min="11042" max="11042" width="1" style="6" customWidth="1"/>
    <col min="11043" max="11043" width="3" style="6" customWidth="1"/>
    <col min="11044" max="11044" width="1" style="6" customWidth="1"/>
    <col min="11045" max="11264" width="3" style="6"/>
    <col min="11265" max="11265" width="21.33203125" style="6" bestFit="1" customWidth="1"/>
    <col min="11266" max="11289" width="2.88671875" style="6" customWidth="1"/>
    <col min="11290" max="11290" width="1.44140625" style="6" customWidth="1"/>
    <col min="11291" max="11294" width="3" style="6" customWidth="1"/>
    <col min="11295" max="11295" width="2.5546875" style="6" bestFit="1" customWidth="1"/>
    <col min="11296" max="11296" width="3" style="6" customWidth="1"/>
    <col min="11297" max="11297" width="3.88671875" style="6" bestFit="1" customWidth="1"/>
    <col min="11298" max="11298" width="1" style="6" customWidth="1"/>
    <col min="11299" max="11299" width="3" style="6" customWidth="1"/>
    <col min="11300" max="11300" width="1" style="6" customWidth="1"/>
    <col min="11301" max="11520" width="3" style="6"/>
    <col min="11521" max="11521" width="21.33203125" style="6" bestFit="1" customWidth="1"/>
    <col min="11522" max="11545" width="2.88671875" style="6" customWidth="1"/>
    <col min="11546" max="11546" width="1.44140625" style="6" customWidth="1"/>
    <col min="11547" max="11550" width="3" style="6" customWidth="1"/>
    <col min="11551" max="11551" width="2.5546875" style="6" bestFit="1" customWidth="1"/>
    <col min="11552" max="11552" width="3" style="6" customWidth="1"/>
    <col min="11553" max="11553" width="3.88671875" style="6" bestFit="1" customWidth="1"/>
    <col min="11554" max="11554" width="1" style="6" customWidth="1"/>
    <col min="11555" max="11555" width="3" style="6" customWidth="1"/>
    <col min="11556" max="11556" width="1" style="6" customWidth="1"/>
    <col min="11557" max="11776" width="3" style="6"/>
    <col min="11777" max="11777" width="21.33203125" style="6" bestFit="1" customWidth="1"/>
    <col min="11778" max="11801" width="2.88671875" style="6" customWidth="1"/>
    <col min="11802" max="11802" width="1.44140625" style="6" customWidth="1"/>
    <col min="11803" max="11806" width="3" style="6" customWidth="1"/>
    <col min="11807" max="11807" width="2.5546875" style="6" bestFit="1" customWidth="1"/>
    <col min="11808" max="11808" width="3" style="6" customWidth="1"/>
    <col min="11809" max="11809" width="3.88671875" style="6" bestFit="1" customWidth="1"/>
    <col min="11810" max="11810" width="1" style="6" customWidth="1"/>
    <col min="11811" max="11811" width="3" style="6" customWidth="1"/>
    <col min="11812" max="11812" width="1" style="6" customWidth="1"/>
    <col min="11813" max="12032" width="3" style="6"/>
    <col min="12033" max="12033" width="21.33203125" style="6" bestFit="1" customWidth="1"/>
    <col min="12034" max="12057" width="2.88671875" style="6" customWidth="1"/>
    <col min="12058" max="12058" width="1.44140625" style="6" customWidth="1"/>
    <col min="12059" max="12062" width="3" style="6" customWidth="1"/>
    <col min="12063" max="12063" width="2.5546875" style="6" bestFit="1" customWidth="1"/>
    <col min="12064" max="12064" width="3" style="6" customWidth="1"/>
    <col min="12065" max="12065" width="3.88671875" style="6" bestFit="1" customWidth="1"/>
    <col min="12066" max="12066" width="1" style="6" customWidth="1"/>
    <col min="12067" max="12067" width="3" style="6" customWidth="1"/>
    <col min="12068" max="12068" width="1" style="6" customWidth="1"/>
    <col min="12069" max="12288" width="3" style="6"/>
    <col min="12289" max="12289" width="21.33203125" style="6" bestFit="1" customWidth="1"/>
    <col min="12290" max="12313" width="2.88671875" style="6" customWidth="1"/>
    <col min="12314" max="12314" width="1.44140625" style="6" customWidth="1"/>
    <col min="12315" max="12318" width="3" style="6" customWidth="1"/>
    <col min="12319" max="12319" width="2.5546875" style="6" bestFit="1" customWidth="1"/>
    <col min="12320" max="12320" width="3" style="6" customWidth="1"/>
    <col min="12321" max="12321" width="3.88671875" style="6" bestFit="1" customWidth="1"/>
    <col min="12322" max="12322" width="1" style="6" customWidth="1"/>
    <col min="12323" max="12323" width="3" style="6" customWidth="1"/>
    <col min="12324" max="12324" width="1" style="6" customWidth="1"/>
    <col min="12325" max="12544" width="3" style="6"/>
    <col min="12545" max="12545" width="21.33203125" style="6" bestFit="1" customWidth="1"/>
    <col min="12546" max="12569" width="2.88671875" style="6" customWidth="1"/>
    <col min="12570" max="12570" width="1.44140625" style="6" customWidth="1"/>
    <col min="12571" max="12574" width="3" style="6" customWidth="1"/>
    <col min="12575" max="12575" width="2.5546875" style="6" bestFit="1" customWidth="1"/>
    <col min="12576" max="12576" width="3" style="6" customWidth="1"/>
    <col min="12577" max="12577" width="3.88671875" style="6" bestFit="1" customWidth="1"/>
    <col min="12578" max="12578" width="1" style="6" customWidth="1"/>
    <col min="12579" max="12579" width="3" style="6" customWidth="1"/>
    <col min="12580" max="12580" width="1" style="6" customWidth="1"/>
    <col min="12581" max="12800" width="3" style="6"/>
    <col min="12801" max="12801" width="21.33203125" style="6" bestFit="1" customWidth="1"/>
    <col min="12802" max="12825" width="2.88671875" style="6" customWidth="1"/>
    <col min="12826" max="12826" width="1.44140625" style="6" customWidth="1"/>
    <col min="12827" max="12830" width="3" style="6" customWidth="1"/>
    <col min="12831" max="12831" width="2.5546875" style="6" bestFit="1" customWidth="1"/>
    <col min="12832" max="12832" width="3" style="6" customWidth="1"/>
    <col min="12833" max="12833" width="3.88671875" style="6" bestFit="1" customWidth="1"/>
    <col min="12834" max="12834" width="1" style="6" customWidth="1"/>
    <col min="12835" max="12835" width="3" style="6" customWidth="1"/>
    <col min="12836" max="12836" width="1" style="6" customWidth="1"/>
    <col min="12837" max="13056" width="3" style="6"/>
    <col min="13057" max="13057" width="21.33203125" style="6" bestFit="1" customWidth="1"/>
    <col min="13058" max="13081" width="2.88671875" style="6" customWidth="1"/>
    <col min="13082" max="13082" width="1.44140625" style="6" customWidth="1"/>
    <col min="13083" max="13086" width="3" style="6" customWidth="1"/>
    <col min="13087" max="13087" width="2.5546875" style="6" bestFit="1" customWidth="1"/>
    <col min="13088" max="13088" width="3" style="6" customWidth="1"/>
    <col min="13089" max="13089" width="3.88671875" style="6" bestFit="1" customWidth="1"/>
    <col min="13090" max="13090" width="1" style="6" customWidth="1"/>
    <col min="13091" max="13091" width="3" style="6" customWidth="1"/>
    <col min="13092" max="13092" width="1" style="6" customWidth="1"/>
    <col min="13093" max="13312" width="3" style="6"/>
    <col min="13313" max="13313" width="21.33203125" style="6" bestFit="1" customWidth="1"/>
    <col min="13314" max="13337" width="2.88671875" style="6" customWidth="1"/>
    <col min="13338" max="13338" width="1.44140625" style="6" customWidth="1"/>
    <col min="13339" max="13342" width="3" style="6" customWidth="1"/>
    <col min="13343" max="13343" width="2.5546875" style="6" bestFit="1" customWidth="1"/>
    <col min="13344" max="13344" width="3" style="6" customWidth="1"/>
    <col min="13345" max="13345" width="3.88671875" style="6" bestFit="1" customWidth="1"/>
    <col min="13346" max="13346" width="1" style="6" customWidth="1"/>
    <col min="13347" max="13347" width="3" style="6" customWidth="1"/>
    <col min="13348" max="13348" width="1" style="6" customWidth="1"/>
    <col min="13349" max="13568" width="3" style="6"/>
    <col min="13569" max="13569" width="21.33203125" style="6" bestFit="1" customWidth="1"/>
    <col min="13570" max="13593" width="2.88671875" style="6" customWidth="1"/>
    <col min="13594" max="13594" width="1.44140625" style="6" customWidth="1"/>
    <col min="13595" max="13598" width="3" style="6" customWidth="1"/>
    <col min="13599" max="13599" width="2.5546875" style="6" bestFit="1" customWidth="1"/>
    <col min="13600" max="13600" width="3" style="6" customWidth="1"/>
    <col min="13601" max="13601" width="3.88671875" style="6" bestFit="1" customWidth="1"/>
    <col min="13602" max="13602" width="1" style="6" customWidth="1"/>
    <col min="13603" max="13603" width="3" style="6" customWidth="1"/>
    <col min="13604" max="13604" width="1" style="6" customWidth="1"/>
    <col min="13605" max="13824" width="3" style="6"/>
    <col min="13825" max="13825" width="21.33203125" style="6" bestFit="1" customWidth="1"/>
    <col min="13826" max="13849" width="2.88671875" style="6" customWidth="1"/>
    <col min="13850" max="13850" width="1.44140625" style="6" customWidth="1"/>
    <col min="13851" max="13854" width="3" style="6" customWidth="1"/>
    <col min="13855" max="13855" width="2.5546875" style="6" bestFit="1" customWidth="1"/>
    <col min="13856" max="13856" width="3" style="6" customWidth="1"/>
    <col min="13857" max="13857" width="3.88671875" style="6" bestFit="1" customWidth="1"/>
    <col min="13858" max="13858" width="1" style="6" customWidth="1"/>
    <col min="13859" max="13859" width="3" style="6" customWidth="1"/>
    <col min="13860" max="13860" width="1" style="6" customWidth="1"/>
    <col min="13861" max="14080" width="3" style="6"/>
    <col min="14081" max="14081" width="21.33203125" style="6" bestFit="1" customWidth="1"/>
    <col min="14082" max="14105" width="2.88671875" style="6" customWidth="1"/>
    <col min="14106" max="14106" width="1.44140625" style="6" customWidth="1"/>
    <col min="14107" max="14110" width="3" style="6" customWidth="1"/>
    <col min="14111" max="14111" width="2.5546875" style="6" bestFit="1" customWidth="1"/>
    <col min="14112" max="14112" width="3" style="6" customWidth="1"/>
    <col min="14113" max="14113" width="3.88671875" style="6" bestFit="1" customWidth="1"/>
    <col min="14114" max="14114" width="1" style="6" customWidth="1"/>
    <col min="14115" max="14115" width="3" style="6" customWidth="1"/>
    <col min="14116" max="14116" width="1" style="6" customWidth="1"/>
    <col min="14117" max="14336" width="3" style="6"/>
    <col min="14337" max="14337" width="21.33203125" style="6" bestFit="1" customWidth="1"/>
    <col min="14338" max="14361" width="2.88671875" style="6" customWidth="1"/>
    <col min="14362" max="14362" width="1.44140625" style="6" customWidth="1"/>
    <col min="14363" max="14366" width="3" style="6" customWidth="1"/>
    <col min="14367" max="14367" width="2.5546875" style="6" bestFit="1" customWidth="1"/>
    <col min="14368" max="14368" width="3" style="6" customWidth="1"/>
    <col min="14369" max="14369" width="3.88671875" style="6" bestFit="1" customWidth="1"/>
    <col min="14370" max="14370" width="1" style="6" customWidth="1"/>
    <col min="14371" max="14371" width="3" style="6" customWidth="1"/>
    <col min="14372" max="14372" width="1" style="6" customWidth="1"/>
    <col min="14373" max="14592" width="3" style="6"/>
    <col min="14593" max="14593" width="21.33203125" style="6" bestFit="1" customWidth="1"/>
    <col min="14594" max="14617" width="2.88671875" style="6" customWidth="1"/>
    <col min="14618" max="14618" width="1.44140625" style="6" customWidth="1"/>
    <col min="14619" max="14622" width="3" style="6" customWidth="1"/>
    <col min="14623" max="14623" width="2.5546875" style="6" bestFit="1" customWidth="1"/>
    <col min="14624" max="14624" width="3" style="6" customWidth="1"/>
    <col min="14625" max="14625" width="3.88671875" style="6" bestFit="1" customWidth="1"/>
    <col min="14626" max="14626" width="1" style="6" customWidth="1"/>
    <col min="14627" max="14627" width="3" style="6" customWidth="1"/>
    <col min="14628" max="14628" width="1" style="6" customWidth="1"/>
    <col min="14629" max="14848" width="3" style="6"/>
    <col min="14849" max="14849" width="21.33203125" style="6" bestFit="1" customWidth="1"/>
    <col min="14850" max="14873" width="2.88671875" style="6" customWidth="1"/>
    <col min="14874" max="14874" width="1.44140625" style="6" customWidth="1"/>
    <col min="14875" max="14878" width="3" style="6" customWidth="1"/>
    <col min="14879" max="14879" width="2.5546875" style="6" bestFit="1" customWidth="1"/>
    <col min="14880" max="14880" width="3" style="6" customWidth="1"/>
    <col min="14881" max="14881" width="3.88671875" style="6" bestFit="1" customWidth="1"/>
    <col min="14882" max="14882" width="1" style="6" customWidth="1"/>
    <col min="14883" max="14883" width="3" style="6" customWidth="1"/>
    <col min="14884" max="14884" width="1" style="6" customWidth="1"/>
    <col min="14885" max="15104" width="3" style="6"/>
    <col min="15105" max="15105" width="21.33203125" style="6" bestFit="1" customWidth="1"/>
    <col min="15106" max="15129" width="2.88671875" style="6" customWidth="1"/>
    <col min="15130" max="15130" width="1.44140625" style="6" customWidth="1"/>
    <col min="15131" max="15134" width="3" style="6" customWidth="1"/>
    <col min="15135" max="15135" width="2.5546875" style="6" bestFit="1" customWidth="1"/>
    <col min="15136" max="15136" width="3" style="6" customWidth="1"/>
    <col min="15137" max="15137" width="3.88671875" style="6" bestFit="1" customWidth="1"/>
    <col min="15138" max="15138" width="1" style="6" customWidth="1"/>
    <col min="15139" max="15139" width="3" style="6" customWidth="1"/>
    <col min="15140" max="15140" width="1" style="6" customWidth="1"/>
    <col min="15141" max="15360" width="3" style="6"/>
    <col min="15361" max="15361" width="21.33203125" style="6" bestFit="1" customWidth="1"/>
    <col min="15362" max="15385" width="2.88671875" style="6" customWidth="1"/>
    <col min="15386" max="15386" width="1.44140625" style="6" customWidth="1"/>
    <col min="15387" max="15390" width="3" style="6" customWidth="1"/>
    <col min="15391" max="15391" width="2.5546875" style="6" bestFit="1" customWidth="1"/>
    <col min="15392" max="15392" width="3" style="6" customWidth="1"/>
    <col min="15393" max="15393" width="3.88671875" style="6" bestFit="1" customWidth="1"/>
    <col min="15394" max="15394" width="1" style="6" customWidth="1"/>
    <col min="15395" max="15395" width="3" style="6" customWidth="1"/>
    <col min="15396" max="15396" width="1" style="6" customWidth="1"/>
    <col min="15397" max="15616" width="3" style="6"/>
    <col min="15617" max="15617" width="21.33203125" style="6" bestFit="1" customWidth="1"/>
    <col min="15618" max="15641" width="2.88671875" style="6" customWidth="1"/>
    <col min="15642" max="15642" width="1.44140625" style="6" customWidth="1"/>
    <col min="15643" max="15646" width="3" style="6" customWidth="1"/>
    <col min="15647" max="15647" width="2.5546875" style="6" bestFit="1" customWidth="1"/>
    <col min="15648" max="15648" width="3" style="6" customWidth="1"/>
    <col min="15649" max="15649" width="3.88671875" style="6" bestFit="1" customWidth="1"/>
    <col min="15650" max="15650" width="1" style="6" customWidth="1"/>
    <col min="15651" max="15651" width="3" style="6" customWidth="1"/>
    <col min="15652" max="15652" width="1" style="6" customWidth="1"/>
    <col min="15653" max="15872" width="3" style="6"/>
    <col min="15873" max="15873" width="21.33203125" style="6" bestFit="1" customWidth="1"/>
    <col min="15874" max="15897" width="2.88671875" style="6" customWidth="1"/>
    <col min="15898" max="15898" width="1.44140625" style="6" customWidth="1"/>
    <col min="15899" max="15902" width="3" style="6" customWidth="1"/>
    <col min="15903" max="15903" width="2.5546875" style="6" bestFit="1" customWidth="1"/>
    <col min="15904" max="15904" width="3" style="6" customWidth="1"/>
    <col min="15905" max="15905" width="3.88671875" style="6" bestFit="1" customWidth="1"/>
    <col min="15906" max="15906" width="1" style="6" customWidth="1"/>
    <col min="15907" max="15907" width="3" style="6" customWidth="1"/>
    <col min="15908" max="15908" width="1" style="6" customWidth="1"/>
    <col min="15909" max="16128" width="3" style="6"/>
    <col min="16129" max="16129" width="21.33203125" style="6" bestFit="1" customWidth="1"/>
    <col min="16130" max="16153" width="2.88671875" style="6" customWidth="1"/>
    <col min="16154" max="16154" width="1.44140625" style="6" customWidth="1"/>
    <col min="16155" max="16158" width="3" style="6" customWidth="1"/>
    <col min="16159" max="16159" width="2.5546875" style="6" bestFit="1" customWidth="1"/>
    <col min="16160" max="16160" width="3" style="6" customWidth="1"/>
    <col min="16161" max="16161" width="3.88671875" style="6" bestFit="1" customWidth="1"/>
    <col min="16162" max="16162" width="1" style="6" customWidth="1"/>
    <col min="16163" max="16163" width="3" style="6" customWidth="1"/>
    <col min="16164" max="16164" width="1" style="6" customWidth="1"/>
    <col min="16165" max="16384" width="3" style="6"/>
  </cols>
  <sheetData>
    <row r="1" spans="1:40" ht="16.2" thickBot="1" x14ac:dyDescent="0.35">
      <c r="A1" s="5" t="s">
        <v>34</v>
      </c>
      <c r="AA1" s="7" t="s">
        <v>47</v>
      </c>
      <c r="AB1" s="8"/>
      <c r="AC1" s="8"/>
      <c r="AD1" s="8"/>
      <c r="AE1" s="8"/>
      <c r="AF1" s="8"/>
      <c r="AG1" s="8"/>
      <c r="AI1" s="9"/>
      <c r="AJ1" s="10"/>
    </row>
    <row r="2" spans="1:40" ht="33.75" customHeight="1" thickTop="1" thickBot="1" x14ac:dyDescent="0.35">
      <c r="A2" s="97" t="s">
        <v>166</v>
      </c>
      <c r="B2" s="11" t="str">
        <f>(A3)</f>
        <v>Leányvári</v>
      </c>
      <c r="C2" s="12"/>
      <c r="D2" s="11"/>
      <c r="E2" s="11"/>
      <c r="F2" s="13" t="str">
        <f>(A4)</f>
        <v>Németh Gy.</v>
      </c>
      <c r="G2" s="11"/>
      <c r="H2" s="11"/>
      <c r="I2" s="11"/>
      <c r="J2" s="13" t="str">
        <f>(A5)</f>
        <v>Huszár</v>
      </c>
      <c r="K2" s="11"/>
      <c r="L2" s="11"/>
      <c r="M2" s="11"/>
      <c r="N2" s="13" t="str">
        <f>(A6)</f>
        <v>Rauscher</v>
      </c>
      <c r="O2" s="11"/>
      <c r="P2" s="11"/>
      <c r="Q2" s="11"/>
      <c r="R2" s="13" t="str">
        <f>(A7)</f>
        <v>Mülek</v>
      </c>
      <c r="S2" s="11"/>
      <c r="T2" s="11"/>
      <c r="U2" s="11"/>
      <c r="V2" s="13" t="str">
        <f>(A8)</f>
        <v>Bors</v>
      </c>
      <c r="W2" s="11"/>
      <c r="X2" s="11"/>
      <c r="Y2" s="11"/>
      <c r="Z2" s="14"/>
      <c r="AA2" s="15" t="s">
        <v>23</v>
      </c>
      <c r="AB2" s="16" t="s">
        <v>24</v>
      </c>
      <c r="AC2" s="16" t="s">
        <v>25</v>
      </c>
      <c r="AD2" s="16" t="s">
        <v>26</v>
      </c>
      <c r="AE2" s="113" t="s">
        <v>27</v>
      </c>
      <c r="AF2" s="113" t="s">
        <v>28</v>
      </c>
      <c r="AG2" s="17" t="s">
        <v>29</v>
      </c>
      <c r="AI2" s="18" t="s">
        <v>30</v>
      </c>
      <c r="AJ2" s="19"/>
      <c r="AK2" s="20" t="s">
        <v>31</v>
      </c>
    </row>
    <row r="3" spans="1:40" ht="22.5" customHeight="1" thickTop="1" x14ac:dyDescent="0.3">
      <c r="A3" s="98" t="s">
        <v>157</v>
      </c>
      <c r="B3" s="21"/>
      <c r="C3" s="22"/>
      <c r="D3" s="22"/>
      <c r="E3" s="22"/>
      <c r="F3" s="23">
        <v>5</v>
      </c>
      <c r="G3" s="24">
        <f>(N26)</f>
        <v>0</v>
      </c>
      <c r="H3" s="24">
        <f>(P26)</f>
        <v>0</v>
      </c>
      <c r="I3" s="25" t="str">
        <f>IF(G3=".","-",IF(G3&gt;H3,"g",IF(G3=H3,"d","v")))</f>
        <v>d</v>
      </c>
      <c r="J3" s="23">
        <v>4</v>
      </c>
      <c r="K3" s="24">
        <f>(N24)</f>
        <v>0</v>
      </c>
      <c r="L3" s="24">
        <f>(P24)</f>
        <v>0</v>
      </c>
      <c r="M3" s="25" t="str">
        <f>IF(K3=".","-",IF(K3&gt;L3,"g",IF(K3=L3,"d","v")))</f>
        <v>d</v>
      </c>
      <c r="N3" s="23">
        <v>3</v>
      </c>
      <c r="O3" s="24">
        <f>(N19)</f>
        <v>2</v>
      </c>
      <c r="P3" s="24">
        <f>(P19)</f>
        <v>0</v>
      </c>
      <c r="Q3" s="25" t="str">
        <f>IF(O3=".","-",IF(O3&gt;P3,"g",IF(O3=P3,"d","v")))</f>
        <v>g</v>
      </c>
      <c r="R3" s="23">
        <v>2</v>
      </c>
      <c r="S3" s="24">
        <f>(N16)</f>
        <v>0</v>
      </c>
      <c r="T3" s="24">
        <f>(P16)</f>
        <v>0</v>
      </c>
      <c r="U3" s="25" t="str">
        <f>IF(S3=".","-",IF(S3&gt;T3,"g",IF(S3=T3,"d","v")))</f>
        <v>d</v>
      </c>
      <c r="V3" s="23">
        <v>1</v>
      </c>
      <c r="W3" s="24">
        <f>(N10)</f>
        <v>0</v>
      </c>
      <c r="X3" s="24">
        <f>(P10)</f>
        <v>0</v>
      </c>
      <c r="Y3" s="25" t="str">
        <f>IF(W3=".","-",IF(W3&gt;X3,"g",IF(W3=X3,"d","v")))</f>
        <v>d</v>
      </c>
      <c r="Z3" s="26"/>
      <c r="AA3" s="27">
        <f t="shared" ref="AA3:AA8" si="0">SUM(AB3:AD3)</f>
        <v>5</v>
      </c>
      <c r="AB3" s="28">
        <f t="shared" ref="AB3:AB8" si="1">COUNTIF(B3:Y3,"g")</f>
        <v>1</v>
      </c>
      <c r="AC3" s="28">
        <f t="shared" ref="AC3:AC8" si="2">COUNTIF(B3:Y3,"d")</f>
        <v>4</v>
      </c>
      <c r="AD3" s="28">
        <f t="shared" ref="AD3:AD8" si="3">COUNTIF(B3:Y3,"v")</f>
        <v>0</v>
      </c>
      <c r="AE3" s="29">
        <f>SUM(IF(G3&lt;&gt;".",G3)+IF(K3&lt;&gt;".",K3)+IF(O3&lt;&gt;".",O3)+IF(S3&lt;&gt;".",S3)+IF(W3&lt;&gt;".",W3))</f>
        <v>2</v>
      </c>
      <c r="AF3" s="29">
        <f>SUM(IF(H3&lt;&gt;".",H3)+IF(L3&lt;&gt;".",L3)+IF(P3&lt;&gt;".",P3)+IF(T3&lt;&gt;".",T3)+IF(X3&lt;&gt;".",X3))</f>
        <v>0</v>
      </c>
      <c r="AG3" s="30">
        <f t="shared" ref="AG3:AG8" si="4">SUM(AB3*3+AC3*1)</f>
        <v>7</v>
      </c>
      <c r="AI3" s="31">
        <f t="shared" ref="AI3:AI8" si="5">RANK(AG3,$AG$3:$AG$8,0)</f>
        <v>1</v>
      </c>
      <c r="AJ3" s="32"/>
      <c r="AK3" s="33">
        <f t="shared" ref="AK3:AK8" si="6">SUM(AE3-AF3)</f>
        <v>2</v>
      </c>
      <c r="AN3" s="6" t="s">
        <v>192</v>
      </c>
    </row>
    <row r="4" spans="1:40" ht="22.5" customHeight="1" x14ac:dyDescent="0.3">
      <c r="A4" s="99" t="s">
        <v>158</v>
      </c>
      <c r="B4" s="34">
        <v>5</v>
      </c>
      <c r="C4" s="35">
        <f>(P26)</f>
        <v>0</v>
      </c>
      <c r="D4" s="35">
        <f>(N26)</f>
        <v>0</v>
      </c>
      <c r="E4" s="36" t="str">
        <f>IF(C4=".","-",IF(C4&gt;D4,"g",IF(C4=D4,"d","v")))</f>
        <v>d</v>
      </c>
      <c r="F4" s="37"/>
      <c r="G4" s="38"/>
      <c r="H4" s="38"/>
      <c r="I4" s="38"/>
      <c r="J4" s="34">
        <v>3</v>
      </c>
      <c r="K4" s="35">
        <f>(N18)</f>
        <v>0</v>
      </c>
      <c r="L4" s="35">
        <f>(P18)</f>
        <v>0</v>
      </c>
      <c r="M4" s="36" t="str">
        <f>IF(K4=".","-",IF(K4&gt;L4,"g",IF(K4=L4,"d","v")))</f>
        <v>d</v>
      </c>
      <c r="N4" s="34">
        <v>2</v>
      </c>
      <c r="O4" s="35">
        <f>(N15)</f>
        <v>0</v>
      </c>
      <c r="P4" s="35">
        <f>(P15)</f>
        <v>0</v>
      </c>
      <c r="Q4" s="36" t="str">
        <f>IF(O4=".","-",IF(O4&gt;P4,"g",IF(O4=P4,"d","v")))</f>
        <v>d</v>
      </c>
      <c r="R4" s="34">
        <v>1</v>
      </c>
      <c r="S4" s="35">
        <f>(N12)</f>
        <v>0</v>
      </c>
      <c r="T4" s="35">
        <f>(P12)</f>
        <v>0</v>
      </c>
      <c r="U4" s="36" t="str">
        <f>IF(S4=".","-",IF(S4&gt;T4,"g",IF(S4=T4,"d","v")))</f>
        <v>d</v>
      </c>
      <c r="V4" s="34">
        <v>4</v>
      </c>
      <c r="W4" s="35">
        <f>(N23)</f>
        <v>0</v>
      </c>
      <c r="X4" s="35">
        <f>(P23)</f>
        <v>0</v>
      </c>
      <c r="Y4" s="36" t="str">
        <f>IF(W4=".","-",IF(W4&gt;X4,"g",IF(W4=X4,"d","v")))</f>
        <v>d</v>
      </c>
      <c r="Z4" s="39"/>
      <c r="AA4" s="100">
        <f t="shared" si="0"/>
        <v>5</v>
      </c>
      <c r="AB4" s="101">
        <f t="shared" si="1"/>
        <v>0</v>
      </c>
      <c r="AC4" s="101">
        <f t="shared" si="2"/>
        <v>5</v>
      </c>
      <c r="AD4" s="101">
        <f t="shared" si="3"/>
        <v>0</v>
      </c>
      <c r="AE4" s="114">
        <f>SUM(IF(C4&lt;&gt;".",C4)+IF(K4&lt;&gt;".",K4)+IF(O4&lt;&gt;".",O4)+IF(S4&lt;&gt;".",S4)+IF(W4&lt;&gt;".",W4))</f>
        <v>0</v>
      </c>
      <c r="AF4" s="114">
        <f>SUM(IF(D4&lt;&gt;".",D4)+IF(L4&lt;&gt;".",L4)+IF(P4&lt;&gt;".",P4)+IF(T4&lt;&gt;".",T4)+IF(X4&lt;&gt;".",X4))</f>
        <v>0</v>
      </c>
      <c r="AG4" s="40">
        <f t="shared" si="4"/>
        <v>5</v>
      </c>
      <c r="AI4" s="31">
        <f t="shared" si="5"/>
        <v>4</v>
      </c>
      <c r="AJ4" s="32"/>
      <c r="AK4" s="33">
        <f t="shared" si="6"/>
        <v>0</v>
      </c>
    </row>
    <row r="5" spans="1:40" ht="22.5" customHeight="1" x14ac:dyDescent="0.3">
      <c r="A5" s="99" t="s">
        <v>167</v>
      </c>
      <c r="B5" s="34">
        <v>4</v>
      </c>
      <c r="C5" s="35">
        <f>(P24)</f>
        <v>0</v>
      </c>
      <c r="D5" s="35">
        <f>(N24)</f>
        <v>0</v>
      </c>
      <c r="E5" s="36" t="str">
        <f>IF(C5=".","-",IF(C5&gt;D5,"g",IF(C5=D5,"d","v")))</f>
        <v>d</v>
      </c>
      <c r="F5" s="34">
        <v>3</v>
      </c>
      <c r="G5" s="35">
        <f>(P18)</f>
        <v>0</v>
      </c>
      <c r="H5" s="35">
        <f>(N18)</f>
        <v>0</v>
      </c>
      <c r="I5" s="36" t="str">
        <f>IF(G5=".","-",IF(G5&gt;H5,"g",IF(G5=H5,"d","v")))</f>
        <v>d</v>
      </c>
      <c r="J5" s="115"/>
      <c r="K5" s="38"/>
      <c r="L5" s="38"/>
      <c r="M5" s="38"/>
      <c r="N5" s="34">
        <v>1</v>
      </c>
      <c r="O5" s="35">
        <f>(N11)</f>
        <v>0</v>
      </c>
      <c r="P5" s="35">
        <f>(P11)</f>
        <v>0</v>
      </c>
      <c r="Q5" s="36" t="str">
        <f>IF(O5=".","-",IF(O5&gt;P5,"g",IF(O5=P5,"d","v")))</f>
        <v>d</v>
      </c>
      <c r="R5" s="34">
        <v>5</v>
      </c>
      <c r="S5" s="35">
        <f>(N27)</f>
        <v>1</v>
      </c>
      <c r="T5" s="35">
        <f>(P27)</f>
        <v>1</v>
      </c>
      <c r="U5" s="36" t="str">
        <f>IF(S5=".","-",IF(S5&gt;T5,"g",IF(S5=T5,"d","v")))</f>
        <v>d</v>
      </c>
      <c r="V5" s="34">
        <v>2</v>
      </c>
      <c r="W5" s="35">
        <f>(N14)</f>
        <v>0</v>
      </c>
      <c r="X5" s="35">
        <f>(P14)</f>
        <v>0</v>
      </c>
      <c r="Y5" s="36" t="str">
        <f>IF(W5=".","-",IF(W5&gt;X5,"g",IF(W5=X5,"d","v")))</f>
        <v>d</v>
      </c>
      <c r="Z5" s="39"/>
      <c r="AA5" s="100">
        <f t="shared" si="0"/>
        <v>5</v>
      </c>
      <c r="AB5" s="101">
        <f t="shared" si="1"/>
        <v>0</v>
      </c>
      <c r="AC5" s="101">
        <f t="shared" si="2"/>
        <v>5</v>
      </c>
      <c r="AD5" s="101">
        <f t="shared" si="3"/>
        <v>0</v>
      </c>
      <c r="AE5" s="114">
        <f>SUM(IF(C5&lt;&gt;".",C5)+IF(G5&lt;&gt;".",G5)+IF(O5&lt;&gt;".",O5)+IF(S5&lt;&gt;".",S5)+IF(W5&lt;&gt;".",W5))</f>
        <v>1</v>
      </c>
      <c r="AF5" s="114">
        <f>SUM(IF(H5&lt;&gt;".",H5)+IF(D5&lt;&gt;".",D5)+IF(P5&lt;&gt;".",P5)+IF(T5&lt;&gt;".",T5)+IF(X5&lt;&gt;".",X5))</f>
        <v>1</v>
      </c>
      <c r="AG5" s="40">
        <f t="shared" si="4"/>
        <v>5</v>
      </c>
      <c r="AI5" s="31">
        <f t="shared" si="5"/>
        <v>4</v>
      </c>
      <c r="AJ5" s="32"/>
      <c r="AK5" s="33">
        <f t="shared" si="6"/>
        <v>0</v>
      </c>
    </row>
    <row r="6" spans="1:40" ht="22.5" customHeight="1" x14ac:dyDescent="0.3">
      <c r="A6" s="99" t="s">
        <v>168</v>
      </c>
      <c r="B6" s="34">
        <v>3</v>
      </c>
      <c r="C6" s="35">
        <f>(P19)</f>
        <v>0</v>
      </c>
      <c r="D6" s="35">
        <f>(N19)</f>
        <v>2</v>
      </c>
      <c r="E6" s="36" t="str">
        <f>IF(C6=".","-",IF(C6&gt;D6,"g",IF(C6=D6,"d","v")))</f>
        <v>v</v>
      </c>
      <c r="F6" s="34">
        <v>2</v>
      </c>
      <c r="G6" s="35">
        <f>(P15)</f>
        <v>0</v>
      </c>
      <c r="H6" s="35">
        <f>(N15)</f>
        <v>0</v>
      </c>
      <c r="I6" s="36" t="str">
        <f>IF(G6=".","-",IF(G6&gt;H6,"g",IF(G6=H6,"d","v")))</f>
        <v>d</v>
      </c>
      <c r="J6" s="34">
        <v>1</v>
      </c>
      <c r="K6" s="35">
        <f>(P11)</f>
        <v>0</v>
      </c>
      <c r="L6" s="35">
        <f>(N11)</f>
        <v>0</v>
      </c>
      <c r="M6" s="36" t="str">
        <f>IF(K6=".","-",IF(K6&gt;L6,"g",IF(K6=L6,"d","v")))</f>
        <v>d</v>
      </c>
      <c r="N6" s="37"/>
      <c r="O6" s="38"/>
      <c r="P6" s="38"/>
      <c r="Q6" s="38"/>
      <c r="R6" s="34">
        <v>4</v>
      </c>
      <c r="S6" s="35">
        <f>(N22)</f>
        <v>0</v>
      </c>
      <c r="T6" s="35">
        <f>(P22)</f>
        <v>1</v>
      </c>
      <c r="U6" s="36" t="str">
        <f>IF(S6=".","-",IF(S6&gt;T6,"g",IF(S6=T6,"d","v")))</f>
        <v>v</v>
      </c>
      <c r="V6" s="34">
        <v>5</v>
      </c>
      <c r="W6" s="35">
        <f>(N28)</f>
        <v>0</v>
      </c>
      <c r="X6" s="35">
        <f>(P28)</f>
        <v>1</v>
      </c>
      <c r="Y6" s="36" t="str">
        <f>IF(W6=".","-",IF(W6&gt;X6,"g",IF(W6=X6,"d","v")))</f>
        <v>v</v>
      </c>
      <c r="Z6" s="39"/>
      <c r="AA6" s="100">
        <f t="shared" si="0"/>
        <v>5</v>
      </c>
      <c r="AB6" s="101">
        <f t="shared" si="1"/>
        <v>0</v>
      </c>
      <c r="AC6" s="101">
        <f t="shared" si="2"/>
        <v>2</v>
      </c>
      <c r="AD6" s="101">
        <f t="shared" si="3"/>
        <v>3</v>
      </c>
      <c r="AE6" s="114">
        <f>SUM(IF(G6&lt;&gt;".",G6)+IF(K6&lt;&gt;".",K6)+IF(C6&lt;&gt;".",C6)+IF(S6&lt;&gt;".",S6)+IF(W6&lt;&gt;".",W6))</f>
        <v>0</v>
      </c>
      <c r="AF6" s="114">
        <f>SUM(IF(H6&lt;&gt;".",H6)+IF(L6&lt;&gt;".",L6)+IF(D6&lt;&gt;".",D6)+IF(T6&lt;&gt;".",T6)+IF(X6&lt;&gt;".",X6))</f>
        <v>4</v>
      </c>
      <c r="AG6" s="40">
        <f t="shared" si="4"/>
        <v>2</v>
      </c>
      <c r="AI6" s="31">
        <f t="shared" si="5"/>
        <v>6</v>
      </c>
      <c r="AJ6" s="32"/>
      <c r="AK6" s="33">
        <f t="shared" si="6"/>
        <v>-4</v>
      </c>
    </row>
    <row r="7" spans="1:40" ht="22.5" customHeight="1" x14ac:dyDescent="0.3">
      <c r="A7" s="99" t="s">
        <v>169</v>
      </c>
      <c r="B7" s="34">
        <v>2</v>
      </c>
      <c r="C7" s="35">
        <f>(P16)</f>
        <v>0</v>
      </c>
      <c r="D7" s="35">
        <f>(N16)</f>
        <v>0</v>
      </c>
      <c r="E7" s="36" t="str">
        <f>IF(C7=".","-",IF(C7&gt;D7,"g",IF(C7=D7,"d","v")))</f>
        <v>d</v>
      </c>
      <c r="F7" s="34">
        <v>1</v>
      </c>
      <c r="G7" s="35">
        <f>(P12)</f>
        <v>0</v>
      </c>
      <c r="H7" s="35">
        <f>(N12)</f>
        <v>0</v>
      </c>
      <c r="I7" s="36" t="str">
        <f>IF(G7=".","-",IF(G7&gt;H7,"g",IF(G7=H7,"d","v")))</f>
        <v>d</v>
      </c>
      <c r="J7" s="34">
        <v>5</v>
      </c>
      <c r="K7" s="35">
        <f>(P27)</f>
        <v>1</v>
      </c>
      <c r="L7" s="35">
        <f>(N27)</f>
        <v>1</v>
      </c>
      <c r="M7" s="36" t="str">
        <f>IF(K7=".","-",IF(K7&gt;L7,"g",IF(K7=L7,"d","v")))</f>
        <v>d</v>
      </c>
      <c r="N7" s="116">
        <v>4</v>
      </c>
      <c r="O7" s="35">
        <f>(P22)</f>
        <v>1</v>
      </c>
      <c r="P7" s="35">
        <f>(N22)</f>
        <v>0</v>
      </c>
      <c r="Q7" s="36" t="str">
        <f>IF(O7=".","-",IF(O7&gt;P7,"g",IF(O7=P7,"d","v")))</f>
        <v>g</v>
      </c>
      <c r="R7" s="37"/>
      <c r="S7" s="38"/>
      <c r="T7" s="38"/>
      <c r="U7" s="38"/>
      <c r="V7" s="34">
        <v>3</v>
      </c>
      <c r="W7" s="35">
        <f>(N20)</f>
        <v>0</v>
      </c>
      <c r="X7" s="35">
        <f>(P20)</f>
        <v>0</v>
      </c>
      <c r="Y7" s="36" t="str">
        <f>IF(W7=".","-",IF(W7&gt;X7,"g",IF(W7=X7,"d","v")))</f>
        <v>d</v>
      </c>
      <c r="Z7" s="39"/>
      <c r="AA7" s="100">
        <f t="shared" si="0"/>
        <v>5</v>
      </c>
      <c r="AB7" s="101">
        <f t="shared" si="1"/>
        <v>1</v>
      </c>
      <c r="AC7" s="101">
        <f t="shared" si="2"/>
        <v>4</v>
      </c>
      <c r="AD7" s="101">
        <f t="shared" si="3"/>
        <v>0</v>
      </c>
      <c r="AE7" s="114">
        <f>SUM(IF(G7&lt;&gt;".",G7)+IF(K7&lt;&gt;".",K7)+IF(O7&lt;&gt;".",O7)+IF(C7&lt;&gt;".",C7)+IF(W7&lt;&gt;".",W7))</f>
        <v>2</v>
      </c>
      <c r="AF7" s="114">
        <f>SUM(IF(H7&lt;&gt;".",H7)+IF(L7&lt;&gt;".",L7)+IF(P7&lt;&gt;".",P7)+IF(D7&lt;&gt;".",D7)+IF(X7&lt;&gt;".",X7))</f>
        <v>1</v>
      </c>
      <c r="AG7" s="40">
        <f t="shared" si="4"/>
        <v>7</v>
      </c>
      <c r="AH7" s="102"/>
      <c r="AI7" s="31">
        <f t="shared" si="5"/>
        <v>1</v>
      </c>
      <c r="AJ7" s="32"/>
      <c r="AK7" s="33">
        <f t="shared" si="6"/>
        <v>1</v>
      </c>
      <c r="AN7" s="6" t="s">
        <v>193</v>
      </c>
    </row>
    <row r="8" spans="1:40" ht="22.5" customHeight="1" thickBot="1" x14ac:dyDescent="0.35">
      <c r="A8" s="103" t="s">
        <v>159</v>
      </c>
      <c r="B8" s="104">
        <v>1</v>
      </c>
      <c r="C8" s="105">
        <f>(P10)</f>
        <v>0</v>
      </c>
      <c r="D8" s="105">
        <f>(N10)</f>
        <v>0</v>
      </c>
      <c r="E8" s="106" t="str">
        <f>IF(C8=".","-",IF(C8&gt;D8,"g",IF(C8=D8,"d","v")))</f>
        <v>d</v>
      </c>
      <c r="F8" s="104">
        <v>4</v>
      </c>
      <c r="G8" s="105">
        <f>(P23)</f>
        <v>0</v>
      </c>
      <c r="H8" s="105">
        <f>(N23)</f>
        <v>0</v>
      </c>
      <c r="I8" s="106" t="str">
        <f>IF(G8=".","-",IF(G8&gt;H8,"g",IF(G8=H8,"d","v")))</f>
        <v>d</v>
      </c>
      <c r="J8" s="104">
        <v>2</v>
      </c>
      <c r="K8" s="105">
        <f>(P14)</f>
        <v>0</v>
      </c>
      <c r="L8" s="105">
        <f>(N14)</f>
        <v>0</v>
      </c>
      <c r="M8" s="106" t="str">
        <f>IF(K8=".","-",IF(K8&gt;L8,"g",IF(K8=L8,"d","v")))</f>
        <v>d</v>
      </c>
      <c r="N8" s="117">
        <v>5</v>
      </c>
      <c r="O8" s="105">
        <f>(X6)</f>
        <v>1</v>
      </c>
      <c r="P8" s="105">
        <f>(W6)</f>
        <v>0</v>
      </c>
      <c r="Q8" s="106" t="str">
        <f>IF(O8=".","-",IF(O8&gt;P8,"g",IF(O8=P8,"d","v")))</f>
        <v>g</v>
      </c>
      <c r="R8" s="104">
        <v>3</v>
      </c>
      <c r="S8" s="105">
        <f>(P20)</f>
        <v>0</v>
      </c>
      <c r="T8" s="105">
        <f>(N20)</f>
        <v>0</v>
      </c>
      <c r="U8" s="106" t="str">
        <f>IF(S8=".","-",IF(S8&gt;T8,"g",IF(S8=T8,"d","v")))</f>
        <v>d</v>
      </c>
      <c r="V8" s="107"/>
      <c r="W8" s="108"/>
      <c r="X8" s="108"/>
      <c r="Y8" s="108"/>
      <c r="Z8" s="14"/>
      <c r="AA8" s="109">
        <f t="shared" si="0"/>
        <v>5</v>
      </c>
      <c r="AB8" s="110">
        <f t="shared" si="1"/>
        <v>1</v>
      </c>
      <c r="AC8" s="110">
        <f t="shared" si="2"/>
        <v>4</v>
      </c>
      <c r="AD8" s="110">
        <f t="shared" si="3"/>
        <v>0</v>
      </c>
      <c r="AE8" s="111">
        <f>SUM(IF(G8&lt;&gt;".",G8)+IF(K8&lt;&gt;".",K8)+IF(O8&lt;&gt;".",O8)+IF(S8&lt;&gt;".",S8)+IF(C8&lt;&gt;".",C8))</f>
        <v>1</v>
      </c>
      <c r="AF8" s="111">
        <f>SUM(IF(H8&lt;&gt;".",H8)+IF(L8&lt;&gt;".",L8)+IF(P8&lt;&gt;".",P8)+IF(T8&lt;&gt;".",T8)+IF(D8&lt;&gt;".",D8))</f>
        <v>0</v>
      </c>
      <c r="AG8" s="112">
        <f t="shared" si="4"/>
        <v>7</v>
      </c>
      <c r="AI8" s="41">
        <f t="shared" si="5"/>
        <v>1</v>
      </c>
      <c r="AJ8" s="32"/>
      <c r="AK8" s="33">
        <f t="shared" si="6"/>
        <v>1</v>
      </c>
      <c r="AN8" s="6" t="s">
        <v>194</v>
      </c>
    </row>
    <row r="9" spans="1:40" ht="3.75" customHeight="1" thickTop="1" x14ac:dyDescent="0.25">
      <c r="B9" s="42"/>
      <c r="C9" s="43"/>
      <c r="D9" s="43"/>
      <c r="E9" s="44"/>
      <c r="F9" s="42"/>
      <c r="G9" s="43"/>
      <c r="H9" s="43"/>
      <c r="I9" s="44"/>
      <c r="J9" s="42"/>
      <c r="K9" s="43"/>
      <c r="L9" s="43"/>
      <c r="M9" s="44"/>
      <c r="N9" s="42"/>
      <c r="O9" s="43"/>
      <c r="P9" s="43"/>
      <c r="Q9" s="44"/>
      <c r="R9" s="42"/>
      <c r="S9" s="43"/>
      <c r="T9" s="43"/>
      <c r="U9" s="44"/>
      <c r="AA9" s="45"/>
      <c r="AB9" s="9"/>
      <c r="AC9" s="9"/>
      <c r="AD9" s="9"/>
      <c r="AE9" s="46"/>
      <c r="AF9" s="46"/>
      <c r="AG9" s="47"/>
    </row>
    <row r="10" spans="1:40" ht="24.6" x14ac:dyDescent="0.4">
      <c r="A10" s="48">
        <v>1</v>
      </c>
      <c r="B10" s="49"/>
      <c r="D10" s="10"/>
      <c r="L10" s="118" t="str">
        <f>($A$3)</f>
        <v>Leányvári</v>
      </c>
      <c r="N10" s="50">
        <v>0</v>
      </c>
      <c r="O10" s="51" t="s">
        <v>33</v>
      </c>
      <c r="P10" s="50">
        <v>0</v>
      </c>
      <c r="Q10" s="52"/>
      <c r="R10" s="119" t="str">
        <f>($A$8)</f>
        <v>Bors</v>
      </c>
    </row>
    <row r="11" spans="1:40" ht="20.399999999999999" x14ac:dyDescent="0.35">
      <c r="B11" s="53"/>
      <c r="L11" s="118" t="str">
        <f>($A$5)</f>
        <v>Huszár</v>
      </c>
      <c r="N11" s="50">
        <v>0</v>
      </c>
      <c r="O11" s="51" t="s">
        <v>33</v>
      </c>
      <c r="P11" s="50">
        <v>0</v>
      </c>
      <c r="R11" s="119" t="str">
        <f>($A$6)</f>
        <v>Rauscher</v>
      </c>
    </row>
    <row r="12" spans="1:40" ht="20.399999999999999" x14ac:dyDescent="0.35">
      <c r="B12" s="53"/>
      <c r="D12" s="10"/>
      <c r="L12" s="118" t="str">
        <f>($A$4)</f>
        <v>Németh Gy.</v>
      </c>
      <c r="N12" s="50">
        <v>0</v>
      </c>
      <c r="O12" s="51" t="s">
        <v>33</v>
      </c>
      <c r="P12" s="50">
        <v>0</v>
      </c>
      <c r="Q12" s="120"/>
      <c r="R12" s="119" t="str">
        <f>($A$7)</f>
        <v>Mülek</v>
      </c>
    </row>
    <row r="13" spans="1:40" ht="3.75" customHeight="1" x14ac:dyDescent="0.4">
      <c r="A13" s="42"/>
      <c r="B13" s="53"/>
      <c r="C13" s="54"/>
      <c r="D13" s="55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6"/>
      <c r="P13" s="57"/>
      <c r="Q13" s="56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</row>
    <row r="14" spans="1:40" ht="24.6" x14ac:dyDescent="0.4">
      <c r="A14" s="48">
        <v>2</v>
      </c>
      <c r="B14" s="49"/>
      <c r="D14" s="10"/>
      <c r="K14" s="52"/>
      <c r="L14" s="118" t="str">
        <f>($A$5)</f>
        <v>Huszár</v>
      </c>
      <c r="N14" s="50">
        <v>0</v>
      </c>
      <c r="O14" s="51" t="s">
        <v>33</v>
      </c>
      <c r="P14" s="50">
        <v>0</v>
      </c>
      <c r="Q14" s="52"/>
      <c r="R14" s="119" t="str">
        <f>($A$8)</f>
        <v>Bors</v>
      </c>
      <c r="AI14" s="58"/>
    </row>
    <row r="15" spans="1:40" ht="20.399999999999999" x14ac:dyDescent="0.35">
      <c r="B15" s="53"/>
      <c r="L15" s="118" t="str">
        <f>($A$4)</f>
        <v>Németh Gy.</v>
      </c>
      <c r="N15" s="50">
        <v>0</v>
      </c>
      <c r="O15" s="51" t="s">
        <v>33</v>
      </c>
      <c r="P15" s="50">
        <v>0</v>
      </c>
      <c r="R15" s="119" t="str">
        <f>($A$6)</f>
        <v>Rauscher</v>
      </c>
      <c r="AI15" s="58"/>
    </row>
    <row r="16" spans="1:40" ht="20.399999999999999" x14ac:dyDescent="0.35">
      <c r="A16" s="42"/>
      <c r="B16" s="53"/>
      <c r="D16" s="10"/>
      <c r="L16" s="118" t="str">
        <f>($A$3)</f>
        <v>Leányvári</v>
      </c>
      <c r="N16" s="50">
        <v>0</v>
      </c>
      <c r="O16" s="51" t="s">
        <v>33</v>
      </c>
      <c r="P16" s="50">
        <v>0</v>
      </c>
      <c r="Q16" s="120"/>
      <c r="R16" s="119" t="str">
        <f>($A$7)</f>
        <v>Mülek</v>
      </c>
      <c r="AI16" s="58"/>
    </row>
    <row r="17" spans="1:35" ht="3.75" customHeight="1" x14ac:dyDescent="0.4">
      <c r="A17" s="42"/>
      <c r="B17" s="53"/>
      <c r="C17" s="54"/>
      <c r="D17" s="55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6"/>
      <c r="P17" s="57"/>
      <c r="Q17" s="56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</row>
    <row r="18" spans="1:35" ht="24.6" x14ac:dyDescent="0.4">
      <c r="A18" s="48">
        <v>3</v>
      </c>
      <c r="B18" s="121"/>
      <c r="D18" s="10"/>
      <c r="L18" s="118" t="str">
        <f>($A$4)</f>
        <v>Németh Gy.</v>
      </c>
      <c r="N18" s="50">
        <v>0</v>
      </c>
      <c r="O18" s="51" t="s">
        <v>33</v>
      </c>
      <c r="P18" s="50">
        <v>0</v>
      </c>
      <c r="Q18" s="52"/>
      <c r="R18" s="119" t="str">
        <f>($A$5)</f>
        <v>Huszár</v>
      </c>
      <c r="AI18" s="58"/>
    </row>
    <row r="19" spans="1:35" ht="20.399999999999999" x14ac:dyDescent="0.35">
      <c r="B19" s="59"/>
      <c r="L19" s="118" t="str">
        <f>($A$3)</f>
        <v>Leányvári</v>
      </c>
      <c r="N19" s="50">
        <v>2</v>
      </c>
      <c r="O19" s="51" t="s">
        <v>33</v>
      </c>
      <c r="P19" s="50">
        <v>0</v>
      </c>
      <c r="R19" s="119" t="str">
        <f>($A$6)</f>
        <v>Rauscher</v>
      </c>
      <c r="AI19" s="58"/>
    </row>
    <row r="20" spans="1:35" ht="20.399999999999999" x14ac:dyDescent="0.35">
      <c r="A20" s="42"/>
      <c r="B20" s="59"/>
      <c r="D20" s="10"/>
      <c r="L20" s="118" t="str">
        <f>($A$7)</f>
        <v>Mülek</v>
      </c>
      <c r="N20" s="50">
        <v>0</v>
      </c>
      <c r="O20" s="51" t="s">
        <v>33</v>
      </c>
      <c r="P20" s="50">
        <v>0</v>
      </c>
      <c r="Q20" s="120"/>
      <c r="R20" s="119" t="str">
        <f>($A$8)</f>
        <v>Bors</v>
      </c>
      <c r="AI20" s="58"/>
    </row>
    <row r="21" spans="1:35" ht="3.75" customHeight="1" x14ac:dyDescent="0.3">
      <c r="A21" s="42"/>
      <c r="B21" s="59"/>
      <c r="C21" s="122"/>
      <c r="D21" s="122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</row>
    <row r="22" spans="1:35" ht="24.6" x14ac:dyDescent="0.4">
      <c r="A22" s="48">
        <v>4</v>
      </c>
      <c r="B22" s="49"/>
      <c r="D22" s="10"/>
      <c r="L22" s="118" t="str">
        <f>($A$6)</f>
        <v>Rauscher</v>
      </c>
      <c r="N22" s="50">
        <v>0</v>
      </c>
      <c r="O22" s="51" t="s">
        <v>33</v>
      </c>
      <c r="P22" s="50">
        <v>1</v>
      </c>
      <c r="Q22" s="52"/>
      <c r="R22" s="119" t="str">
        <f>($A$7)</f>
        <v>Mülek</v>
      </c>
    </row>
    <row r="23" spans="1:35" ht="20.399999999999999" x14ac:dyDescent="0.35">
      <c r="B23" s="53"/>
      <c r="L23" s="118" t="str">
        <f>($A$4)</f>
        <v>Németh Gy.</v>
      </c>
      <c r="N23" s="50">
        <v>0</v>
      </c>
      <c r="O23" s="51" t="s">
        <v>33</v>
      </c>
      <c r="P23" s="50">
        <v>0</v>
      </c>
      <c r="R23" s="119" t="str">
        <f>($A$8)</f>
        <v>Bors</v>
      </c>
    </row>
    <row r="24" spans="1:35" ht="20.399999999999999" x14ac:dyDescent="0.35">
      <c r="A24" s="42"/>
      <c r="B24" s="53"/>
      <c r="D24" s="10"/>
      <c r="L24" s="118" t="str">
        <f>($A$3)</f>
        <v>Leányvári</v>
      </c>
      <c r="N24" s="50">
        <v>0</v>
      </c>
      <c r="O24" s="51" t="s">
        <v>33</v>
      </c>
      <c r="P24" s="50">
        <v>0</v>
      </c>
      <c r="Q24" s="120"/>
      <c r="R24" s="119" t="str">
        <f>($A$5)</f>
        <v>Huszár</v>
      </c>
    </row>
    <row r="25" spans="1:35" ht="3.75" customHeight="1" x14ac:dyDescent="0.4">
      <c r="A25" s="42"/>
      <c r="B25" s="53"/>
      <c r="C25" s="54"/>
      <c r="D25" s="55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6"/>
      <c r="P25" s="57"/>
      <c r="Q25" s="56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</row>
    <row r="26" spans="1:35" ht="24.6" x14ac:dyDescent="0.4">
      <c r="A26" s="48">
        <v>5</v>
      </c>
      <c r="B26" s="121"/>
      <c r="D26" s="10"/>
      <c r="L26" s="118" t="str">
        <f>($A$3)</f>
        <v>Leányvári</v>
      </c>
      <c r="M26" s="52"/>
      <c r="N26" s="50">
        <v>0</v>
      </c>
      <c r="O26" s="51" t="s">
        <v>33</v>
      </c>
      <c r="P26" s="50">
        <v>0</v>
      </c>
      <c r="R26" s="119" t="str">
        <f>($A$4)</f>
        <v>Németh Gy.</v>
      </c>
    </row>
    <row r="27" spans="1:35" ht="20.399999999999999" x14ac:dyDescent="0.35">
      <c r="B27" s="59"/>
      <c r="L27" s="118" t="str">
        <f>($A$5)</f>
        <v>Huszár</v>
      </c>
      <c r="N27" s="50">
        <v>1</v>
      </c>
      <c r="O27" s="51" t="s">
        <v>33</v>
      </c>
      <c r="P27" s="50">
        <v>1</v>
      </c>
      <c r="R27" s="119" t="str">
        <f>($A$7)</f>
        <v>Mülek</v>
      </c>
    </row>
    <row r="28" spans="1:35" ht="20.399999999999999" x14ac:dyDescent="0.35">
      <c r="A28" s="42"/>
      <c r="B28" s="59"/>
      <c r="D28" s="10"/>
      <c r="L28" s="118" t="str">
        <f>($A$6)</f>
        <v>Rauscher</v>
      </c>
      <c r="N28" s="50">
        <v>0</v>
      </c>
      <c r="O28" s="51" t="s">
        <v>33</v>
      </c>
      <c r="P28" s="50">
        <v>1</v>
      </c>
      <c r="Q28" s="120"/>
      <c r="R28" s="119" t="str">
        <f>($A$8)</f>
        <v>Bors</v>
      </c>
    </row>
    <row r="29" spans="1:35" ht="3.75" customHeight="1" x14ac:dyDescent="0.3">
      <c r="A29" s="42"/>
      <c r="B29" s="59"/>
      <c r="C29" s="122"/>
      <c r="D29" s="122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</row>
    <row r="31" spans="1:35" x14ac:dyDescent="0.25">
      <c r="A31" s="42"/>
    </row>
    <row r="32" spans="1:35" x14ac:dyDescent="0.25">
      <c r="A32" s="42"/>
    </row>
    <row r="33" ht="3.75" customHeight="1" x14ac:dyDescent="0.25"/>
  </sheetData>
  <conditionalFormatting sqref="I3 M3:M4 Q3:Q5 U3:U6 Y3:Y7 E4:E8 I5:I8 M6:M8 Q7:Q8 U8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482"/>
  <sheetViews>
    <sheetView topLeftCell="A10" zoomScaleNormal="100" workbookViewId="0">
      <selection activeCell="H1" sqref="H1"/>
    </sheetView>
  </sheetViews>
  <sheetFormatPr defaultRowHeight="14.4" x14ac:dyDescent="0.3"/>
  <sheetData>
    <row r="1" spans="1:19" ht="22.5" customHeight="1" thickBot="1" x14ac:dyDescent="0.35">
      <c r="A1" s="93"/>
      <c r="B1" s="93"/>
      <c r="C1" s="93"/>
      <c r="D1" s="156" t="s">
        <v>37</v>
      </c>
      <c r="E1" s="157"/>
      <c r="F1" s="158"/>
      <c r="G1" s="93"/>
      <c r="H1" s="93"/>
      <c r="I1" s="93"/>
      <c r="J1" s="93"/>
      <c r="K1" s="93"/>
      <c r="L1" s="93"/>
      <c r="M1" s="93"/>
      <c r="N1" s="156" t="s">
        <v>38</v>
      </c>
      <c r="O1" s="157"/>
      <c r="P1" s="158"/>
      <c r="Q1" s="93"/>
      <c r="R1" s="93"/>
      <c r="S1" s="93"/>
    </row>
    <row r="2" spans="1:19" ht="22.5" customHeight="1" x14ac:dyDescent="0.3">
      <c r="A2" s="93" t="s">
        <v>39</v>
      </c>
      <c r="B2" s="153" t="s">
        <v>138</v>
      </c>
      <c r="C2" s="153"/>
      <c r="D2" s="159"/>
      <c r="E2" s="123" t="s">
        <v>33</v>
      </c>
      <c r="F2" s="160" t="s">
        <v>128</v>
      </c>
      <c r="G2" s="154"/>
      <c r="H2" s="154"/>
      <c r="I2" s="96" t="s">
        <v>162</v>
      </c>
      <c r="J2" s="93"/>
      <c r="K2" s="93" t="s">
        <v>39</v>
      </c>
      <c r="L2" s="154" t="s">
        <v>147</v>
      </c>
      <c r="M2" s="154"/>
      <c r="N2" s="160"/>
      <c r="O2" s="123" t="s">
        <v>33</v>
      </c>
      <c r="P2" s="159" t="s">
        <v>152</v>
      </c>
      <c r="Q2" s="153"/>
      <c r="R2" s="153"/>
      <c r="S2" s="96" t="s">
        <v>163</v>
      </c>
    </row>
    <row r="3" spans="1:19" ht="22.5" customHeight="1" x14ac:dyDescent="0.3">
      <c r="A3" s="155"/>
      <c r="B3" s="155"/>
      <c r="C3" s="93"/>
      <c r="D3" s="93"/>
      <c r="E3" s="93"/>
      <c r="F3" s="93"/>
      <c r="G3" s="93"/>
      <c r="H3" s="93"/>
      <c r="I3" s="93"/>
      <c r="J3" s="93"/>
      <c r="K3" s="155"/>
      <c r="L3" s="155"/>
      <c r="M3" s="93"/>
      <c r="N3" s="93"/>
      <c r="O3" s="93"/>
      <c r="P3" s="93"/>
      <c r="Q3" s="93"/>
      <c r="R3" s="93"/>
      <c r="S3" s="93"/>
    </row>
    <row r="4" spans="1:19" ht="22.5" customHeight="1" x14ac:dyDescent="0.3">
      <c r="A4" s="93" t="s">
        <v>39</v>
      </c>
      <c r="B4" s="154" t="s">
        <v>125</v>
      </c>
      <c r="C4" s="154"/>
      <c r="D4" s="154"/>
      <c r="E4" s="96" t="s">
        <v>33</v>
      </c>
      <c r="F4" s="153" t="s">
        <v>143</v>
      </c>
      <c r="G4" s="153"/>
      <c r="H4" s="153"/>
      <c r="I4" s="96" t="s">
        <v>184</v>
      </c>
      <c r="J4" s="93"/>
      <c r="K4" s="93" t="s">
        <v>39</v>
      </c>
      <c r="L4" s="153" t="s">
        <v>150</v>
      </c>
      <c r="M4" s="153"/>
      <c r="N4" s="153"/>
      <c r="O4" s="96" t="s">
        <v>33</v>
      </c>
      <c r="P4" s="154" t="s">
        <v>149</v>
      </c>
      <c r="Q4" s="154"/>
      <c r="R4" s="154"/>
      <c r="S4" s="96" t="s">
        <v>186</v>
      </c>
    </row>
    <row r="5" spans="1:19" ht="22.5" customHeight="1" x14ac:dyDescent="0.3">
      <c r="A5" s="155"/>
      <c r="B5" s="155"/>
      <c r="C5" s="93"/>
      <c r="D5" s="93"/>
      <c r="E5" s="93"/>
      <c r="F5" s="93"/>
      <c r="G5" s="93"/>
      <c r="H5" s="93"/>
      <c r="I5" s="93"/>
      <c r="J5" s="93"/>
      <c r="K5" s="155"/>
      <c r="L5" s="155"/>
      <c r="M5" s="93"/>
      <c r="N5" s="93"/>
      <c r="O5" s="93"/>
      <c r="P5" s="93"/>
      <c r="Q5" s="93"/>
      <c r="R5" s="93"/>
      <c r="S5" s="93"/>
    </row>
    <row r="6" spans="1:19" ht="22.5" customHeight="1" x14ac:dyDescent="0.3">
      <c r="A6" s="93" t="s">
        <v>40</v>
      </c>
      <c r="B6" s="154" t="s">
        <v>128</v>
      </c>
      <c r="C6" s="154"/>
      <c r="D6" s="154"/>
      <c r="E6" s="96" t="s">
        <v>33</v>
      </c>
      <c r="F6" s="153" t="s">
        <v>125</v>
      </c>
      <c r="G6" s="153"/>
      <c r="H6" s="153"/>
      <c r="I6" s="96" t="s">
        <v>184</v>
      </c>
      <c r="J6" s="93"/>
      <c r="K6" s="93" t="s">
        <v>40</v>
      </c>
      <c r="L6" s="154" t="s">
        <v>147</v>
      </c>
      <c r="M6" s="154"/>
      <c r="N6" s="154"/>
      <c r="O6" s="96" t="s">
        <v>33</v>
      </c>
      <c r="P6" s="153" t="s">
        <v>149</v>
      </c>
      <c r="Q6" s="153"/>
      <c r="R6" s="153"/>
      <c r="S6" s="96" t="s">
        <v>163</v>
      </c>
    </row>
    <row r="7" spans="1:19" ht="22.5" customHeight="1" x14ac:dyDescent="0.3">
      <c r="A7" s="155"/>
      <c r="B7" s="155"/>
      <c r="C7" s="93"/>
      <c r="D7" s="93"/>
      <c r="E7" s="93"/>
      <c r="F7" s="93"/>
      <c r="G7" s="93"/>
      <c r="H7" s="93"/>
      <c r="I7" s="93"/>
      <c r="J7" s="93"/>
      <c r="K7" s="155"/>
      <c r="L7" s="155"/>
      <c r="M7" s="93"/>
      <c r="N7" s="93"/>
      <c r="O7" s="93"/>
      <c r="P7" s="93"/>
      <c r="Q7" s="93"/>
      <c r="R7" s="93"/>
      <c r="S7" s="93"/>
    </row>
    <row r="8" spans="1:19" ht="22.5" customHeight="1" x14ac:dyDescent="0.3">
      <c r="A8" s="93" t="s">
        <v>41</v>
      </c>
      <c r="B8" s="154" t="s">
        <v>138</v>
      </c>
      <c r="C8" s="154"/>
      <c r="D8" s="154"/>
      <c r="E8" s="96" t="s">
        <v>33</v>
      </c>
      <c r="F8" s="153" t="s">
        <v>143</v>
      </c>
      <c r="G8" s="153"/>
      <c r="H8" s="153"/>
      <c r="I8" s="96" t="s">
        <v>163</v>
      </c>
      <c r="J8" s="93"/>
      <c r="K8" s="93" t="s">
        <v>41</v>
      </c>
      <c r="L8" s="153" t="s">
        <v>152</v>
      </c>
      <c r="M8" s="153"/>
      <c r="N8" s="153"/>
      <c r="O8" s="96" t="s">
        <v>33</v>
      </c>
      <c r="P8" s="154" t="s">
        <v>150</v>
      </c>
      <c r="Q8" s="154"/>
      <c r="R8" s="154"/>
      <c r="S8" s="96" t="s">
        <v>189</v>
      </c>
    </row>
    <row r="9" spans="1:19" ht="22.5" customHeight="1" x14ac:dyDescent="0.3">
      <c r="A9" s="155"/>
      <c r="B9" s="155"/>
      <c r="C9" s="93"/>
      <c r="D9" s="93"/>
      <c r="E9" s="93"/>
      <c r="F9" s="93"/>
      <c r="G9" s="93"/>
      <c r="H9" s="93"/>
      <c r="I9" s="93"/>
      <c r="J9" s="93"/>
      <c r="K9" s="155"/>
      <c r="L9" s="155"/>
      <c r="M9" s="93"/>
      <c r="N9" s="93"/>
      <c r="O9" s="93"/>
      <c r="P9" s="93"/>
      <c r="Q9" s="93"/>
      <c r="R9" s="93"/>
      <c r="S9" s="93"/>
    </row>
    <row r="10" spans="1:19" ht="22.5" customHeight="1" x14ac:dyDescent="0.3">
      <c r="A10" s="93"/>
      <c r="B10" s="154" t="s">
        <v>126</v>
      </c>
      <c r="C10" s="154"/>
      <c r="D10" s="154"/>
      <c r="E10" s="96" t="s">
        <v>33</v>
      </c>
      <c r="F10" s="153" t="s">
        <v>134</v>
      </c>
      <c r="G10" s="153"/>
      <c r="H10" s="153"/>
      <c r="I10" s="96" t="s">
        <v>184</v>
      </c>
      <c r="J10" s="93"/>
      <c r="K10" s="93"/>
      <c r="L10" s="154" t="s">
        <v>146</v>
      </c>
      <c r="M10" s="154"/>
      <c r="N10" s="154"/>
      <c r="O10" s="96" t="s">
        <v>33</v>
      </c>
      <c r="P10" s="153" t="s">
        <v>153</v>
      </c>
      <c r="Q10" s="153"/>
      <c r="R10" s="153"/>
      <c r="S10" s="96" t="s">
        <v>187</v>
      </c>
    </row>
    <row r="11" spans="1:19" ht="22.5" customHeight="1" x14ac:dyDescent="0.3">
      <c r="A11" s="155"/>
      <c r="B11" s="155"/>
      <c r="C11" s="93"/>
      <c r="D11" s="93"/>
      <c r="E11" s="93"/>
      <c r="F11" s="93"/>
      <c r="G11" s="93"/>
      <c r="H11" s="93"/>
      <c r="I11" s="93"/>
      <c r="J11" s="93"/>
      <c r="K11" s="155"/>
      <c r="L11" s="155"/>
      <c r="M11" s="93"/>
      <c r="N11" s="93"/>
      <c r="O11" s="93"/>
      <c r="P11" s="93"/>
      <c r="Q11" s="93"/>
      <c r="R11" s="93"/>
      <c r="S11" s="93"/>
    </row>
    <row r="12" spans="1:19" ht="22.5" customHeight="1" x14ac:dyDescent="0.3">
      <c r="A12" s="93"/>
      <c r="B12" s="154" t="s">
        <v>122</v>
      </c>
      <c r="C12" s="154"/>
      <c r="D12" s="154"/>
      <c r="E12" s="96" t="s">
        <v>33</v>
      </c>
      <c r="F12" s="153" t="s">
        <v>142</v>
      </c>
      <c r="G12" s="153"/>
      <c r="H12" s="153"/>
      <c r="I12" s="96" t="s">
        <v>161</v>
      </c>
      <c r="J12" s="93"/>
      <c r="K12" s="93"/>
      <c r="L12" s="153" t="s">
        <v>155</v>
      </c>
      <c r="M12" s="153"/>
      <c r="N12" s="153"/>
      <c r="O12" s="96" t="s">
        <v>33</v>
      </c>
      <c r="P12" s="154" t="s">
        <v>148</v>
      </c>
      <c r="Q12" s="154"/>
      <c r="R12" s="154"/>
      <c r="S12" s="96" t="s">
        <v>160</v>
      </c>
    </row>
    <row r="13" spans="1:19" ht="22.5" customHeight="1" x14ac:dyDescent="0.3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</row>
    <row r="14" spans="1:19" ht="22.5" customHeight="1" x14ac:dyDescent="0.3">
      <c r="A14" s="93" t="s">
        <v>42</v>
      </c>
      <c r="B14" s="153" t="s">
        <v>126</v>
      </c>
      <c r="C14" s="153"/>
      <c r="D14" s="153"/>
      <c r="E14" s="96" t="s">
        <v>33</v>
      </c>
      <c r="F14" s="154" t="s">
        <v>122</v>
      </c>
      <c r="G14" s="154"/>
      <c r="H14" s="154"/>
      <c r="I14" s="96" t="s">
        <v>189</v>
      </c>
      <c r="J14" s="93"/>
      <c r="K14" s="93" t="s">
        <v>42</v>
      </c>
      <c r="L14" s="154" t="s">
        <v>146</v>
      </c>
      <c r="M14" s="154"/>
      <c r="N14" s="154"/>
      <c r="O14" s="96" t="s">
        <v>33</v>
      </c>
      <c r="P14" s="153" t="s">
        <v>148</v>
      </c>
      <c r="Q14" s="153"/>
      <c r="R14" s="153"/>
      <c r="S14" s="96" t="s">
        <v>184</v>
      </c>
    </row>
    <row r="15" spans="1:19" ht="22.5" customHeight="1" x14ac:dyDescent="0.3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spans="1:19" ht="22.5" customHeight="1" x14ac:dyDescent="0.3">
      <c r="A16" s="93" t="s">
        <v>43</v>
      </c>
      <c r="B16" s="154" t="s">
        <v>134</v>
      </c>
      <c r="C16" s="154"/>
      <c r="D16" s="154"/>
      <c r="E16" s="96" t="s">
        <v>33</v>
      </c>
      <c r="F16" s="153" t="s">
        <v>142</v>
      </c>
      <c r="G16" s="153"/>
      <c r="H16" s="153"/>
      <c r="I16" s="96" t="s">
        <v>184</v>
      </c>
      <c r="J16" s="93"/>
      <c r="K16" s="93" t="s">
        <v>43</v>
      </c>
      <c r="L16" s="153" t="s">
        <v>153</v>
      </c>
      <c r="M16" s="153"/>
      <c r="N16" s="153"/>
      <c r="O16" s="96" t="s">
        <v>33</v>
      </c>
      <c r="P16" s="154" t="s">
        <v>155</v>
      </c>
      <c r="Q16" s="154"/>
      <c r="R16" s="154"/>
      <c r="S16" s="96" t="s">
        <v>189</v>
      </c>
    </row>
    <row r="17" spans="1:20" ht="22.5" customHeight="1" x14ac:dyDescent="0.3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</row>
    <row r="18" spans="1:20" ht="22.5" customHeight="1" x14ac:dyDescent="0.3">
      <c r="A18" s="93"/>
      <c r="B18" s="153" t="s">
        <v>123</v>
      </c>
      <c r="C18" s="153"/>
      <c r="D18" s="153"/>
      <c r="E18" s="96" t="s">
        <v>33</v>
      </c>
      <c r="F18" s="154" t="s">
        <v>180</v>
      </c>
      <c r="G18" s="154"/>
      <c r="H18" s="154"/>
      <c r="I18" s="96" t="s">
        <v>161</v>
      </c>
      <c r="J18" s="93"/>
      <c r="K18" s="93" t="s">
        <v>44</v>
      </c>
      <c r="L18" s="154" t="s">
        <v>151</v>
      </c>
      <c r="M18" s="154"/>
      <c r="N18" s="154"/>
      <c r="O18" s="96" t="s">
        <v>33</v>
      </c>
      <c r="P18" s="153" t="s">
        <v>145</v>
      </c>
      <c r="Q18" s="153"/>
      <c r="R18" s="153"/>
      <c r="S18" s="96" t="s">
        <v>182</v>
      </c>
      <c r="T18" s="93" t="s">
        <v>183</v>
      </c>
    </row>
    <row r="19" spans="1:20" ht="22.5" customHeight="1" x14ac:dyDescent="0.3">
      <c r="A19" s="155"/>
      <c r="B19" s="155"/>
      <c r="C19" s="93"/>
      <c r="D19" s="93"/>
      <c r="E19" s="93"/>
      <c r="F19" s="93"/>
      <c r="G19" s="93"/>
      <c r="H19" s="93"/>
      <c r="I19" s="93"/>
      <c r="K19" s="155"/>
      <c r="L19" s="155"/>
      <c r="M19" s="93"/>
      <c r="N19" s="93"/>
      <c r="O19" s="93"/>
      <c r="P19" s="93"/>
      <c r="Q19" s="93"/>
      <c r="R19" s="93"/>
      <c r="S19" s="93"/>
    </row>
    <row r="20" spans="1:20" ht="22.5" customHeight="1" x14ac:dyDescent="0.3">
      <c r="A20" s="93"/>
      <c r="B20" s="153" t="s">
        <v>129</v>
      </c>
      <c r="C20" s="153"/>
      <c r="D20" s="153"/>
      <c r="E20" s="96" t="s">
        <v>33</v>
      </c>
      <c r="F20" s="154" t="s">
        <v>181</v>
      </c>
      <c r="G20" s="154"/>
      <c r="H20" s="154"/>
      <c r="I20" s="96" t="s">
        <v>162</v>
      </c>
      <c r="J20" s="124"/>
    </row>
    <row r="21" spans="1:20" ht="22.5" customHeight="1" x14ac:dyDescent="0.3">
      <c r="A21" s="93"/>
      <c r="B21" s="93"/>
      <c r="C21" s="93"/>
      <c r="D21" s="93"/>
      <c r="E21" s="93"/>
      <c r="F21" s="93"/>
      <c r="G21" s="93"/>
      <c r="H21" s="93"/>
      <c r="I21" s="93"/>
    </row>
    <row r="22" spans="1:20" ht="22.5" customHeight="1" x14ac:dyDescent="0.3">
      <c r="A22" s="93" t="s">
        <v>44</v>
      </c>
      <c r="B22" s="154" t="s">
        <v>180</v>
      </c>
      <c r="C22" s="154"/>
      <c r="D22" s="154"/>
      <c r="E22" s="96" t="s">
        <v>33</v>
      </c>
      <c r="F22" s="153" t="s">
        <v>181</v>
      </c>
      <c r="G22" s="153"/>
      <c r="H22" s="153"/>
      <c r="I22" s="96" t="s">
        <v>190</v>
      </c>
    </row>
    <row r="23" spans="1:20" ht="22.5" customHeight="1" x14ac:dyDescent="0.3">
      <c r="A23" s="93"/>
      <c r="B23" s="93"/>
      <c r="C23" s="93"/>
      <c r="D23" s="93"/>
      <c r="E23" s="93"/>
      <c r="F23" s="93"/>
      <c r="G23" s="93"/>
      <c r="H23" s="93"/>
      <c r="I23" s="93"/>
    </row>
    <row r="24" spans="1:20" ht="22.5" customHeight="1" x14ac:dyDescent="0.3">
      <c r="A24" s="93" t="s">
        <v>45</v>
      </c>
      <c r="B24" s="154" t="s">
        <v>123</v>
      </c>
      <c r="C24" s="154"/>
      <c r="D24" s="154"/>
      <c r="E24" s="96" t="s">
        <v>33</v>
      </c>
      <c r="F24" s="153" t="s">
        <v>129</v>
      </c>
      <c r="G24" s="153"/>
      <c r="H24" s="153"/>
      <c r="I24" s="96" t="s">
        <v>163</v>
      </c>
      <c r="J24" s="124"/>
    </row>
    <row r="25" spans="1:20" ht="22.5" customHeight="1" x14ac:dyDescent="0.3"/>
    <row r="26" spans="1:20" ht="22.5" customHeight="1" x14ac:dyDescent="0.3">
      <c r="A26" s="93"/>
      <c r="B26" s="153" t="s">
        <v>127</v>
      </c>
      <c r="C26" s="153"/>
      <c r="D26" s="153"/>
      <c r="E26" s="96" t="s">
        <v>33</v>
      </c>
      <c r="F26" s="154" t="s">
        <v>141</v>
      </c>
      <c r="G26" s="154"/>
      <c r="H26" s="154"/>
      <c r="I26" s="96" t="s">
        <v>160</v>
      </c>
    </row>
    <row r="27" spans="1:20" ht="22.5" customHeight="1" x14ac:dyDescent="0.3">
      <c r="A27" s="155"/>
      <c r="B27" s="155"/>
      <c r="C27" s="93"/>
      <c r="D27" s="93"/>
      <c r="E27" s="93"/>
      <c r="F27" s="93"/>
      <c r="G27" s="93"/>
      <c r="H27" s="93"/>
      <c r="I27" s="93"/>
    </row>
    <row r="28" spans="1:20" ht="22.5" customHeight="1" x14ac:dyDescent="0.3">
      <c r="A28" s="93"/>
      <c r="B28" s="154" t="s">
        <v>137</v>
      </c>
      <c r="C28" s="154"/>
      <c r="D28" s="154"/>
      <c r="E28" s="96" t="s">
        <v>33</v>
      </c>
      <c r="F28" s="153" t="s">
        <v>144</v>
      </c>
      <c r="G28" s="153"/>
      <c r="H28" s="153"/>
      <c r="I28" s="96" t="s">
        <v>185</v>
      </c>
    </row>
    <row r="29" spans="1:20" ht="22.5" customHeight="1" x14ac:dyDescent="0.3">
      <c r="A29" s="93"/>
      <c r="B29" s="93"/>
      <c r="C29" s="93"/>
      <c r="D29" s="93"/>
      <c r="E29" s="93"/>
      <c r="F29" s="93"/>
      <c r="G29" s="93"/>
      <c r="H29" s="93"/>
      <c r="I29" s="93"/>
    </row>
    <row r="30" spans="1:20" ht="22.5" customHeight="1" x14ac:dyDescent="0.3">
      <c r="A30" s="93" t="s">
        <v>46</v>
      </c>
      <c r="B30" s="154" t="s">
        <v>141</v>
      </c>
      <c r="C30" s="154"/>
      <c r="D30" s="154"/>
      <c r="E30" s="96" t="s">
        <v>33</v>
      </c>
      <c r="F30" s="153" t="s">
        <v>137</v>
      </c>
      <c r="G30" s="153"/>
      <c r="H30" s="153"/>
      <c r="I30" s="96" t="s">
        <v>184</v>
      </c>
    </row>
    <row r="31" spans="1:20" ht="22.5" customHeight="1" x14ac:dyDescent="0.3">
      <c r="A31" s="93"/>
      <c r="B31" s="93"/>
      <c r="C31" s="93"/>
      <c r="D31" s="93"/>
      <c r="E31" s="93"/>
      <c r="F31" s="93"/>
      <c r="G31" s="93"/>
      <c r="H31" s="93"/>
      <c r="I31" s="93"/>
    </row>
    <row r="32" spans="1:20" ht="22.5" customHeight="1" x14ac:dyDescent="0.3">
      <c r="A32" s="93" t="s">
        <v>173</v>
      </c>
      <c r="B32" s="153" t="s">
        <v>127</v>
      </c>
      <c r="C32" s="153"/>
      <c r="D32" s="153"/>
      <c r="E32" s="96" t="s">
        <v>33</v>
      </c>
      <c r="F32" s="154" t="s">
        <v>144</v>
      </c>
      <c r="G32" s="154"/>
      <c r="H32" s="154"/>
      <c r="I32" s="96" t="s">
        <v>186</v>
      </c>
    </row>
    <row r="33" spans="1:10" ht="22.5" customHeight="1" x14ac:dyDescent="0.3"/>
    <row r="34" spans="1:10" ht="22.5" customHeight="1" x14ac:dyDescent="0.3">
      <c r="A34" s="93"/>
      <c r="B34" s="154" t="s">
        <v>140</v>
      </c>
      <c r="C34" s="154"/>
      <c r="D34" s="154"/>
      <c r="E34" s="96" t="s">
        <v>33</v>
      </c>
      <c r="F34" s="153" t="s">
        <v>131</v>
      </c>
      <c r="G34" s="153"/>
      <c r="H34" s="153"/>
      <c r="I34" s="96" t="s">
        <v>182</v>
      </c>
      <c r="J34" s="93" t="s">
        <v>183</v>
      </c>
    </row>
    <row r="35" spans="1:10" ht="22.5" customHeight="1" x14ac:dyDescent="0.3">
      <c r="A35" s="155"/>
      <c r="B35" s="155"/>
      <c r="C35" s="93"/>
      <c r="D35" s="93"/>
      <c r="E35" s="93"/>
      <c r="F35" s="93"/>
      <c r="G35" s="93"/>
      <c r="H35" s="93"/>
      <c r="I35" s="93"/>
    </row>
    <row r="36" spans="1:10" ht="22.5" customHeight="1" x14ac:dyDescent="0.3">
      <c r="A36" s="93"/>
      <c r="B36" s="154" t="s">
        <v>133</v>
      </c>
      <c r="C36" s="154"/>
      <c r="D36" s="154"/>
      <c r="E36" s="96" t="s">
        <v>33</v>
      </c>
      <c r="F36" s="153" t="s">
        <v>136</v>
      </c>
      <c r="G36" s="153"/>
      <c r="H36" s="153"/>
      <c r="I36" s="96" t="s">
        <v>182</v>
      </c>
    </row>
    <row r="37" spans="1:10" ht="22.5" customHeight="1" x14ac:dyDescent="0.3">
      <c r="A37" s="93"/>
      <c r="B37" s="93"/>
      <c r="C37" s="93"/>
      <c r="D37" s="93"/>
      <c r="E37" s="93"/>
      <c r="F37" s="93"/>
      <c r="G37" s="93"/>
      <c r="H37" s="93"/>
      <c r="I37" s="93"/>
    </row>
    <row r="38" spans="1:10" ht="22.5" customHeight="1" x14ac:dyDescent="0.3">
      <c r="A38" s="93" t="s">
        <v>174</v>
      </c>
      <c r="B38" s="154" t="s">
        <v>140</v>
      </c>
      <c r="C38" s="154"/>
      <c r="D38" s="154"/>
      <c r="E38" s="96" t="s">
        <v>33</v>
      </c>
      <c r="F38" s="153" t="s">
        <v>133</v>
      </c>
      <c r="G38" s="153"/>
      <c r="H38" s="153"/>
      <c r="I38" s="96" t="s">
        <v>191</v>
      </c>
    </row>
    <row r="39" spans="1:10" ht="22.5" customHeight="1" x14ac:dyDescent="0.3">
      <c r="A39" s="93"/>
      <c r="B39" s="93"/>
      <c r="C39" s="93"/>
      <c r="D39" s="93"/>
      <c r="E39" s="93"/>
      <c r="F39" s="93"/>
      <c r="G39" s="93"/>
      <c r="H39" s="93"/>
      <c r="I39" s="93"/>
    </row>
    <row r="40" spans="1:10" ht="22.5" customHeight="1" x14ac:dyDescent="0.3">
      <c r="A40" s="93" t="s">
        <v>175</v>
      </c>
      <c r="B40" s="153" t="s">
        <v>131</v>
      </c>
      <c r="C40" s="153"/>
      <c r="D40" s="153"/>
      <c r="E40" s="96" t="s">
        <v>33</v>
      </c>
      <c r="F40" s="154" t="s">
        <v>136</v>
      </c>
      <c r="G40" s="154"/>
      <c r="H40" s="154"/>
      <c r="I40" s="96" t="s">
        <v>188</v>
      </c>
      <c r="J40" s="93" t="s">
        <v>183</v>
      </c>
    </row>
    <row r="41" spans="1:10" ht="22.5" customHeight="1" x14ac:dyDescent="0.3"/>
    <row r="42" spans="1:10" ht="22.5" customHeight="1" x14ac:dyDescent="0.3"/>
    <row r="43" spans="1:10" ht="22.5" customHeight="1" x14ac:dyDescent="0.3"/>
    <row r="44" spans="1:10" ht="22.5" customHeight="1" x14ac:dyDescent="0.3"/>
    <row r="45" spans="1:10" ht="22.5" customHeight="1" x14ac:dyDescent="0.3"/>
    <row r="46" spans="1:10" ht="22.5" customHeight="1" x14ac:dyDescent="0.3"/>
    <row r="47" spans="1:10" ht="22.5" customHeight="1" x14ac:dyDescent="0.3"/>
    <row r="48" spans="1:10" ht="22.5" customHeight="1" x14ac:dyDescent="0.3"/>
    <row r="49" ht="22.5" customHeight="1" x14ac:dyDescent="0.3"/>
    <row r="50" ht="22.5" customHeight="1" x14ac:dyDescent="0.3"/>
    <row r="51" ht="22.5" customHeight="1" x14ac:dyDescent="0.3"/>
    <row r="52" ht="22.5" customHeight="1" x14ac:dyDescent="0.3"/>
    <row r="53" ht="22.5" customHeight="1" x14ac:dyDescent="0.3"/>
    <row r="54" ht="22.5" customHeight="1" x14ac:dyDescent="0.3"/>
    <row r="55" ht="22.5" customHeight="1" x14ac:dyDescent="0.3"/>
    <row r="56" ht="22.5" customHeight="1" x14ac:dyDescent="0.3"/>
    <row r="57" ht="22.5" customHeight="1" x14ac:dyDescent="0.3"/>
    <row r="58" ht="22.5" customHeight="1" x14ac:dyDescent="0.3"/>
    <row r="59" ht="22.5" customHeight="1" x14ac:dyDescent="0.3"/>
    <row r="60" ht="22.5" customHeight="1" x14ac:dyDescent="0.3"/>
    <row r="61" ht="22.5" customHeight="1" x14ac:dyDescent="0.3"/>
    <row r="62" ht="22.5" customHeight="1" x14ac:dyDescent="0.3"/>
    <row r="63" ht="22.5" customHeight="1" x14ac:dyDescent="0.3"/>
    <row r="64" ht="22.5" customHeight="1" x14ac:dyDescent="0.3"/>
    <row r="65" ht="22.5" customHeight="1" x14ac:dyDescent="0.3"/>
    <row r="66" ht="22.5" customHeight="1" x14ac:dyDescent="0.3"/>
    <row r="67" ht="22.5" customHeight="1" x14ac:dyDescent="0.3"/>
    <row r="68" ht="22.5" customHeight="1" x14ac:dyDescent="0.3"/>
    <row r="69" ht="22.5" customHeight="1" x14ac:dyDescent="0.3"/>
    <row r="70" ht="22.5" customHeight="1" x14ac:dyDescent="0.3"/>
    <row r="71" ht="22.5" customHeight="1" x14ac:dyDescent="0.3"/>
    <row r="72" ht="22.5" customHeight="1" x14ac:dyDescent="0.3"/>
    <row r="73" ht="22.5" customHeight="1" x14ac:dyDescent="0.3"/>
    <row r="74" ht="22.5" customHeight="1" x14ac:dyDescent="0.3"/>
    <row r="75" ht="22.5" customHeight="1" x14ac:dyDescent="0.3"/>
    <row r="76" ht="22.5" customHeight="1" x14ac:dyDescent="0.3"/>
    <row r="77" ht="22.5" customHeight="1" x14ac:dyDescent="0.3"/>
    <row r="78" ht="22.5" customHeight="1" x14ac:dyDescent="0.3"/>
    <row r="79" ht="22.5" customHeight="1" x14ac:dyDescent="0.3"/>
    <row r="80" ht="22.5" customHeight="1" x14ac:dyDescent="0.3"/>
    <row r="81" ht="22.5" customHeight="1" x14ac:dyDescent="0.3"/>
    <row r="82" ht="22.5" customHeight="1" x14ac:dyDescent="0.3"/>
    <row r="83" ht="22.5" customHeight="1" x14ac:dyDescent="0.3"/>
    <row r="84" ht="22.5" customHeight="1" x14ac:dyDescent="0.3"/>
    <row r="85" ht="22.5" customHeight="1" x14ac:dyDescent="0.3"/>
    <row r="86" ht="22.5" customHeight="1" x14ac:dyDescent="0.3"/>
    <row r="87" ht="22.5" customHeight="1" x14ac:dyDescent="0.3"/>
    <row r="88" ht="22.5" customHeight="1" x14ac:dyDescent="0.3"/>
    <row r="89" ht="22.5" customHeight="1" x14ac:dyDescent="0.3"/>
    <row r="90" ht="22.5" customHeight="1" x14ac:dyDescent="0.3"/>
    <row r="91" ht="22.5" customHeight="1" x14ac:dyDescent="0.3"/>
    <row r="92" ht="22.5" customHeight="1" x14ac:dyDescent="0.3"/>
    <row r="93" ht="22.5" customHeight="1" x14ac:dyDescent="0.3"/>
    <row r="94" ht="22.5" customHeight="1" x14ac:dyDescent="0.3"/>
    <row r="95" ht="22.5" customHeight="1" x14ac:dyDescent="0.3"/>
    <row r="96" ht="22.5" customHeight="1" x14ac:dyDescent="0.3"/>
    <row r="97" ht="22.5" customHeight="1" x14ac:dyDescent="0.3"/>
    <row r="98" ht="22.5" customHeight="1" x14ac:dyDescent="0.3"/>
    <row r="99" ht="22.5" customHeight="1" x14ac:dyDescent="0.3"/>
    <row r="100" ht="22.5" customHeight="1" x14ac:dyDescent="0.3"/>
    <row r="101" ht="22.5" customHeight="1" x14ac:dyDescent="0.3"/>
    <row r="102" ht="22.5" customHeight="1" x14ac:dyDescent="0.3"/>
    <row r="103" ht="22.5" customHeight="1" x14ac:dyDescent="0.3"/>
    <row r="104" ht="22.5" customHeight="1" x14ac:dyDescent="0.3"/>
    <row r="105" ht="22.5" customHeight="1" x14ac:dyDescent="0.3"/>
    <row r="106" ht="22.5" customHeight="1" x14ac:dyDescent="0.3"/>
    <row r="107" ht="22.5" customHeight="1" x14ac:dyDescent="0.3"/>
    <row r="108" ht="22.5" customHeight="1" x14ac:dyDescent="0.3"/>
    <row r="109" ht="22.5" customHeight="1" x14ac:dyDescent="0.3"/>
    <row r="110" ht="22.5" customHeight="1" x14ac:dyDescent="0.3"/>
    <row r="111" ht="22.5" customHeight="1" x14ac:dyDescent="0.3"/>
    <row r="112" ht="22.5" customHeight="1" x14ac:dyDescent="0.3"/>
    <row r="113" ht="22.5" customHeight="1" x14ac:dyDescent="0.3"/>
    <row r="114" ht="22.5" customHeight="1" x14ac:dyDescent="0.3"/>
    <row r="115" ht="22.5" customHeight="1" x14ac:dyDescent="0.3"/>
    <row r="116" ht="22.5" customHeight="1" x14ac:dyDescent="0.3"/>
    <row r="117" ht="22.5" customHeight="1" x14ac:dyDescent="0.3"/>
    <row r="118" ht="22.5" customHeight="1" x14ac:dyDescent="0.3"/>
    <row r="119" ht="22.5" customHeight="1" x14ac:dyDescent="0.3"/>
    <row r="120" ht="22.5" customHeight="1" x14ac:dyDescent="0.3"/>
    <row r="121" ht="22.5" customHeight="1" x14ac:dyDescent="0.3"/>
    <row r="122" ht="22.5" customHeight="1" x14ac:dyDescent="0.3"/>
    <row r="123" ht="22.5" customHeight="1" x14ac:dyDescent="0.3"/>
    <row r="124" ht="22.5" customHeight="1" x14ac:dyDescent="0.3"/>
    <row r="125" ht="22.5" customHeight="1" x14ac:dyDescent="0.3"/>
    <row r="126" ht="22.5" customHeight="1" x14ac:dyDescent="0.3"/>
    <row r="127" ht="22.5" customHeight="1" x14ac:dyDescent="0.3"/>
    <row r="128" ht="22.5" customHeight="1" x14ac:dyDescent="0.3"/>
    <row r="129" ht="22.5" customHeight="1" x14ac:dyDescent="0.3"/>
    <row r="130" ht="22.5" customHeight="1" x14ac:dyDescent="0.3"/>
    <row r="131" ht="22.5" customHeight="1" x14ac:dyDescent="0.3"/>
    <row r="132" ht="22.5" customHeight="1" x14ac:dyDescent="0.3"/>
    <row r="133" ht="22.5" customHeight="1" x14ac:dyDescent="0.3"/>
    <row r="134" ht="22.5" customHeight="1" x14ac:dyDescent="0.3"/>
    <row r="135" ht="22.5" customHeight="1" x14ac:dyDescent="0.3"/>
    <row r="136" ht="22.5" customHeight="1" x14ac:dyDescent="0.3"/>
    <row r="137" ht="22.5" customHeight="1" x14ac:dyDescent="0.3"/>
    <row r="138" ht="22.5" customHeight="1" x14ac:dyDescent="0.3"/>
    <row r="139" ht="22.5" customHeight="1" x14ac:dyDescent="0.3"/>
    <row r="140" ht="22.5" customHeight="1" x14ac:dyDescent="0.3"/>
    <row r="141" ht="22.5" customHeight="1" x14ac:dyDescent="0.3"/>
    <row r="142" ht="22.5" customHeight="1" x14ac:dyDescent="0.3"/>
    <row r="143" ht="22.5" customHeight="1" x14ac:dyDescent="0.3"/>
    <row r="144" ht="22.5" customHeight="1" x14ac:dyDescent="0.3"/>
    <row r="145" ht="22.5" customHeight="1" x14ac:dyDescent="0.3"/>
    <row r="146" ht="22.5" customHeight="1" x14ac:dyDescent="0.3"/>
    <row r="147" ht="22.5" customHeight="1" x14ac:dyDescent="0.3"/>
    <row r="148" ht="22.5" customHeight="1" x14ac:dyDescent="0.3"/>
    <row r="149" ht="22.5" customHeight="1" x14ac:dyDescent="0.3"/>
    <row r="150" ht="22.5" customHeight="1" x14ac:dyDescent="0.3"/>
    <row r="151" ht="22.5" customHeight="1" x14ac:dyDescent="0.3"/>
    <row r="152" ht="22.5" customHeight="1" x14ac:dyDescent="0.3"/>
    <row r="153" ht="22.5" customHeight="1" x14ac:dyDescent="0.3"/>
    <row r="154" ht="22.5" customHeight="1" x14ac:dyDescent="0.3"/>
    <row r="155" ht="22.5" customHeight="1" x14ac:dyDescent="0.3"/>
    <row r="156" ht="22.5" customHeight="1" x14ac:dyDescent="0.3"/>
    <row r="157" ht="22.5" customHeight="1" x14ac:dyDescent="0.3"/>
    <row r="158" ht="22.5" customHeight="1" x14ac:dyDescent="0.3"/>
    <row r="159" ht="22.5" customHeight="1" x14ac:dyDescent="0.3"/>
    <row r="160" ht="22.5" customHeight="1" x14ac:dyDescent="0.3"/>
    <row r="161" ht="22.5" customHeight="1" x14ac:dyDescent="0.3"/>
    <row r="162" ht="22.5" customHeight="1" x14ac:dyDescent="0.3"/>
    <row r="163" ht="22.5" customHeight="1" x14ac:dyDescent="0.3"/>
    <row r="164" ht="22.5" customHeight="1" x14ac:dyDescent="0.3"/>
    <row r="165" ht="22.5" customHeight="1" x14ac:dyDescent="0.3"/>
    <row r="166" ht="22.5" customHeight="1" x14ac:dyDescent="0.3"/>
    <row r="167" ht="22.5" customHeight="1" x14ac:dyDescent="0.3"/>
    <row r="168" ht="22.5" customHeight="1" x14ac:dyDescent="0.3"/>
    <row r="169" ht="22.5" customHeight="1" x14ac:dyDescent="0.3"/>
    <row r="170" ht="22.5" customHeight="1" x14ac:dyDescent="0.3"/>
    <row r="171" ht="22.5" customHeight="1" x14ac:dyDescent="0.3"/>
    <row r="172" ht="22.5" customHeight="1" x14ac:dyDescent="0.3"/>
    <row r="173" ht="22.5" customHeight="1" x14ac:dyDescent="0.3"/>
    <row r="174" ht="22.5" customHeight="1" x14ac:dyDescent="0.3"/>
    <row r="175" ht="22.5" customHeight="1" x14ac:dyDescent="0.3"/>
    <row r="176" ht="22.5" customHeight="1" x14ac:dyDescent="0.3"/>
    <row r="177" ht="22.5" customHeight="1" x14ac:dyDescent="0.3"/>
    <row r="178" ht="22.5" customHeight="1" x14ac:dyDescent="0.3"/>
    <row r="179" ht="22.5" customHeight="1" x14ac:dyDescent="0.3"/>
    <row r="180" ht="22.5" customHeight="1" x14ac:dyDescent="0.3"/>
    <row r="181" ht="22.5" customHeight="1" x14ac:dyDescent="0.3"/>
    <row r="182" ht="22.5" customHeight="1" x14ac:dyDescent="0.3"/>
    <row r="183" ht="22.5" customHeight="1" x14ac:dyDescent="0.3"/>
    <row r="184" ht="22.5" customHeight="1" x14ac:dyDescent="0.3"/>
    <row r="185" ht="22.5" customHeight="1" x14ac:dyDescent="0.3"/>
    <row r="186" ht="22.5" customHeight="1" x14ac:dyDescent="0.3"/>
    <row r="187" ht="22.5" customHeight="1" x14ac:dyDescent="0.3"/>
    <row r="188" ht="22.5" customHeight="1" x14ac:dyDescent="0.3"/>
    <row r="189" ht="22.5" customHeight="1" x14ac:dyDescent="0.3"/>
    <row r="190" ht="22.5" customHeight="1" x14ac:dyDescent="0.3"/>
    <row r="191" ht="22.5" customHeight="1" x14ac:dyDescent="0.3"/>
    <row r="192" ht="22.5" customHeight="1" x14ac:dyDescent="0.3"/>
    <row r="193" ht="22.5" customHeight="1" x14ac:dyDescent="0.3"/>
    <row r="194" ht="22.5" customHeight="1" x14ac:dyDescent="0.3"/>
    <row r="195" ht="22.5" customHeight="1" x14ac:dyDescent="0.3"/>
    <row r="196" ht="22.5" customHeight="1" x14ac:dyDescent="0.3"/>
    <row r="197" ht="22.5" customHeight="1" x14ac:dyDescent="0.3"/>
    <row r="198" ht="22.5" customHeight="1" x14ac:dyDescent="0.3"/>
    <row r="199" ht="22.5" customHeight="1" x14ac:dyDescent="0.3"/>
    <row r="200" ht="22.5" customHeight="1" x14ac:dyDescent="0.3"/>
    <row r="201" ht="22.5" customHeight="1" x14ac:dyDescent="0.3"/>
    <row r="202" ht="22.5" customHeight="1" x14ac:dyDescent="0.3"/>
    <row r="203" ht="22.5" customHeight="1" x14ac:dyDescent="0.3"/>
    <row r="204" ht="22.5" customHeight="1" x14ac:dyDescent="0.3"/>
    <row r="205" ht="22.5" customHeight="1" x14ac:dyDescent="0.3"/>
    <row r="206" ht="22.5" customHeight="1" x14ac:dyDescent="0.3"/>
    <row r="207" ht="22.5" customHeight="1" x14ac:dyDescent="0.3"/>
    <row r="208" ht="22.5" customHeight="1" x14ac:dyDescent="0.3"/>
    <row r="209" ht="22.5" customHeight="1" x14ac:dyDescent="0.3"/>
    <row r="210" ht="22.5" customHeight="1" x14ac:dyDescent="0.3"/>
    <row r="211" ht="22.5" customHeight="1" x14ac:dyDescent="0.3"/>
    <row r="212" ht="22.5" customHeight="1" x14ac:dyDescent="0.3"/>
    <row r="213" ht="22.5" customHeight="1" x14ac:dyDescent="0.3"/>
    <row r="214" ht="22.5" customHeight="1" x14ac:dyDescent="0.3"/>
    <row r="215" ht="22.5" customHeight="1" x14ac:dyDescent="0.3"/>
    <row r="216" ht="22.5" customHeight="1" x14ac:dyDescent="0.3"/>
    <row r="217" ht="22.5" customHeight="1" x14ac:dyDescent="0.3"/>
    <row r="218" ht="22.5" customHeight="1" x14ac:dyDescent="0.3"/>
    <row r="219" ht="22.5" customHeight="1" x14ac:dyDescent="0.3"/>
    <row r="220" ht="22.5" customHeight="1" x14ac:dyDescent="0.3"/>
    <row r="221" ht="22.5" customHeight="1" x14ac:dyDescent="0.3"/>
    <row r="222" ht="22.5" customHeight="1" x14ac:dyDescent="0.3"/>
    <row r="223" ht="22.5" customHeight="1" x14ac:dyDescent="0.3"/>
    <row r="224" ht="22.5" customHeight="1" x14ac:dyDescent="0.3"/>
    <row r="225" ht="22.5" customHeight="1" x14ac:dyDescent="0.3"/>
    <row r="226" ht="22.5" customHeight="1" x14ac:dyDescent="0.3"/>
    <row r="227" ht="22.5" customHeight="1" x14ac:dyDescent="0.3"/>
    <row r="228" ht="22.5" customHeight="1" x14ac:dyDescent="0.3"/>
    <row r="229" ht="22.5" customHeight="1" x14ac:dyDescent="0.3"/>
    <row r="230" ht="22.5" customHeight="1" x14ac:dyDescent="0.3"/>
    <row r="231" ht="22.5" customHeight="1" x14ac:dyDescent="0.3"/>
    <row r="232" ht="22.5" customHeight="1" x14ac:dyDescent="0.3"/>
    <row r="233" ht="22.5" customHeight="1" x14ac:dyDescent="0.3"/>
    <row r="234" ht="22.5" customHeight="1" x14ac:dyDescent="0.3"/>
    <row r="235" ht="22.5" customHeight="1" x14ac:dyDescent="0.3"/>
    <row r="236" ht="22.5" customHeight="1" x14ac:dyDescent="0.3"/>
    <row r="237" ht="22.5" customHeight="1" x14ac:dyDescent="0.3"/>
    <row r="238" ht="22.5" customHeight="1" x14ac:dyDescent="0.3"/>
    <row r="239" ht="22.5" customHeight="1" x14ac:dyDescent="0.3"/>
    <row r="240" ht="22.5" customHeight="1" x14ac:dyDescent="0.3"/>
    <row r="241" ht="22.5" customHeight="1" x14ac:dyDescent="0.3"/>
    <row r="242" ht="22.5" customHeight="1" x14ac:dyDescent="0.3"/>
    <row r="243" ht="22.5" customHeight="1" x14ac:dyDescent="0.3"/>
    <row r="244" ht="22.5" customHeight="1" x14ac:dyDescent="0.3"/>
    <row r="245" ht="22.5" customHeight="1" x14ac:dyDescent="0.3"/>
    <row r="246" ht="22.5" customHeight="1" x14ac:dyDescent="0.3"/>
    <row r="247" ht="22.5" customHeight="1" x14ac:dyDescent="0.3"/>
    <row r="248" ht="22.5" customHeight="1" x14ac:dyDescent="0.3"/>
    <row r="249" ht="22.5" customHeight="1" x14ac:dyDescent="0.3"/>
    <row r="250" ht="22.5" customHeight="1" x14ac:dyDescent="0.3"/>
    <row r="251" ht="22.5" customHeight="1" x14ac:dyDescent="0.3"/>
    <row r="252" ht="22.5" customHeight="1" x14ac:dyDescent="0.3"/>
    <row r="253" ht="22.5" customHeight="1" x14ac:dyDescent="0.3"/>
    <row r="254" ht="22.5" customHeight="1" x14ac:dyDescent="0.3"/>
    <row r="255" ht="22.5" customHeight="1" x14ac:dyDescent="0.3"/>
    <row r="256" ht="22.5" customHeight="1" x14ac:dyDescent="0.3"/>
    <row r="257" ht="22.5" customHeight="1" x14ac:dyDescent="0.3"/>
    <row r="258" ht="22.5" customHeight="1" x14ac:dyDescent="0.3"/>
    <row r="259" ht="22.5" customHeight="1" x14ac:dyDescent="0.3"/>
    <row r="260" ht="22.5" customHeight="1" x14ac:dyDescent="0.3"/>
    <row r="261" ht="22.5" customHeight="1" x14ac:dyDescent="0.3"/>
    <row r="262" ht="22.5" customHeight="1" x14ac:dyDescent="0.3"/>
    <row r="263" ht="22.5" customHeight="1" x14ac:dyDescent="0.3"/>
    <row r="264" ht="22.5" customHeight="1" x14ac:dyDescent="0.3"/>
    <row r="265" ht="22.5" customHeight="1" x14ac:dyDescent="0.3"/>
    <row r="266" ht="22.5" customHeight="1" x14ac:dyDescent="0.3"/>
    <row r="267" ht="22.5" customHeight="1" x14ac:dyDescent="0.3"/>
    <row r="268" ht="22.5" customHeight="1" x14ac:dyDescent="0.3"/>
    <row r="269" ht="22.5" customHeight="1" x14ac:dyDescent="0.3"/>
    <row r="270" ht="22.5" customHeight="1" x14ac:dyDescent="0.3"/>
    <row r="271" ht="22.5" customHeight="1" x14ac:dyDescent="0.3"/>
    <row r="272" ht="22.5" customHeight="1" x14ac:dyDescent="0.3"/>
    <row r="273" ht="22.5" customHeight="1" x14ac:dyDescent="0.3"/>
    <row r="274" ht="22.5" customHeight="1" x14ac:dyDescent="0.3"/>
    <row r="275" ht="22.5" customHeight="1" x14ac:dyDescent="0.3"/>
    <row r="276" ht="22.5" customHeight="1" x14ac:dyDescent="0.3"/>
    <row r="277" ht="22.5" customHeight="1" x14ac:dyDescent="0.3"/>
    <row r="278" ht="22.5" customHeight="1" x14ac:dyDescent="0.3"/>
    <row r="279" ht="22.5" customHeight="1" x14ac:dyDescent="0.3"/>
    <row r="280" ht="22.5" customHeight="1" x14ac:dyDescent="0.3"/>
    <row r="281" ht="22.5" customHeight="1" x14ac:dyDescent="0.3"/>
    <row r="282" ht="22.5" customHeight="1" x14ac:dyDescent="0.3"/>
    <row r="283" ht="22.5" customHeight="1" x14ac:dyDescent="0.3"/>
    <row r="284" ht="22.5" customHeight="1" x14ac:dyDescent="0.3"/>
    <row r="285" ht="22.5" customHeight="1" x14ac:dyDescent="0.3"/>
    <row r="286" ht="22.5" customHeight="1" x14ac:dyDescent="0.3"/>
    <row r="287" ht="22.5" customHeight="1" x14ac:dyDescent="0.3"/>
    <row r="288" ht="22.5" customHeight="1" x14ac:dyDescent="0.3"/>
    <row r="289" ht="22.5" customHeight="1" x14ac:dyDescent="0.3"/>
    <row r="290" ht="22.5" customHeight="1" x14ac:dyDescent="0.3"/>
    <row r="291" ht="22.5" customHeight="1" x14ac:dyDescent="0.3"/>
    <row r="292" ht="22.5" customHeight="1" x14ac:dyDescent="0.3"/>
    <row r="293" ht="22.5" customHeight="1" x14ac:dyDescent="0.3"/>
    <row r="294" ht="22.5" customHeight="1" x14ac:dyDescent="0.3"/>
    <row r="295" ht="22.5" customHeight="1" x14ac:dyDescent="0.3"/>
    <row r="296" ht="22.5" customHeight="1" x14ac:dyDescent="0.3"/>
    <row r="297" ht="22.5" customHeight="1" x14ac:dyDescent="0.3"/>
    <row r="298" ht="22.5" customHeight="1" x14ac:dyDescent="0.3"/>
    <row r="299" ht="22.5" customHeight="1" x14ac:dyDescent="0.3"/>
    <row r="300" ht="22.5" customHeight="1" x14ac:dyDescent="0.3"/>
    <row r="301" ht="22.5" customHeight="1" x14ac:dyDescent="0.3"/>
    <row r="302" ht="22.5" customHeight="1" x14ac:dyDescent="0.3"/>
    <row r="303" ht="22.5" customHeight="1" x14ac:dyDescent="0.3"/>
    <row r="304" ht="22.5" customHeight="1" x14ac:dyDescent="0.3"/>
    <row r="305" ht="22.5" customHeight="1" x14ac:dyDescent="0.3"/>
    <row r="306" ht="22.5" customHeight="1" x14ac:dyDescent="0.3"/>
    <row r="307" ht="22.5" customHeight="1" x14ac:dyDescent="0.3"/>
    <row r="308" ht="22.5" customHeight="1" x14ac:dyDescent="0.3"/>
    <row r="309" ht="22.5" customHeight="1" x14ac:dyDescent="0.3"/>
    <row r="310" ht="22.5" customHeight="1" x14ac:dyDescent="0.3"/>
    <row r="311" ht="22.5" customHeight="1" x14ac:dyDescent="0.3"/>
    <row r="312" ht="22.5" customHeight="1" x14ac:dyDescent="0.3"/>
    <row r="313" ht="22.5" customHeight="1" x14ac:dyDescent="0.3"/>
    <row r="314" ht="22.5" customHeight="1" x14ac:dyDescent="0.3"/>
    <row r="315" ht="22.5" customHeight="1" x14ac:dyDescent="0.3"/>
    <row r="316" ht="22.5" customHeight="1" x14ac:dyDescent="0.3"/>
    <row r="317" ht="22.5" customHeight="1" x14ac:dyDescent="0.3"/>
    <row r="318" ht="22.5" customHeight="1" x14ac:dyDescent="0.3"/>
    <row r="319" ht="22.5" customHeight="1" x14ac:dyDescent="0.3"/>
    <row r="320" ht="22.5" customHeight="1" x14ac:dyDescent="0.3"/>
    <row r="321" ht="22.5" customHeight="1" x14ac:dyDescent="0.3"/>
    <row r="322" ht="22.5" customHeight="1" x14ac:dyDescent="0.3"/>
    <row r="323" ht="22.5" customHeight="1" x14ac:dyDescent="0.3"/>
    <row r="324" ht="22.5" customHeight="1" x14ac:dyDescent="0.3"/>
    <row r="325" ht="22.5" customHeight="1" x14ac:dyDescent="0.3"/>
    <row r="326" ht="22.5" customHeight="1" x14ac:dyDescent="0.3"/>
    <row r="327" ht="22.5" customHeight="1" x14ac:dyDescent="0.3"/>
    <row r="328" ht="22.5" customHeight="1" x14ac:dyDescent="0.3"/>
    <row r="329" ht="22.5" customHeight="1" x14ac:dyDescent="0.3"/>
    <row r="330" ht="22.5" customHeight="1" x14ac:dyDescent="0.3"/>
    <row r="331" ht="22.5" customHeight="1" x14ac:dyDescent="0.3"/>
    <row r="332" ht="22.5" customHeight="1" x14ac:dyDescent="0.3"/>
    <row r="333" ht="22.5" customHeight="1" x14ac:dyDescent="0.3"/>
    <row r="334" ht="22.5" customHeight="1" x14ac:dyDescent="0.3"/>
    <row r="335" ht="22.5" customHeight="1" x14ac:dyDescent="0.3"/>
    <row r="336" ht="22.5" customHeight="1" x14ac:dyDescent="0.3"/>
    <row r="337" ht="22.5" customHeight="1" x14ac:dyDescent="0.3"/>
    <row r="338" ht="22.5" customHeight="1" x14ac:dyDescent="0.3"/>
    <row r="339" ht="22.5" customHeight="1" x14ac:dyDescent="0.3"/>
    <row r="340" ht="22.5" customHeight="1" x14ac:dyDescent="0.3"/>
    <row r="341" ht="22.5" customHeight="1" x14ac:dyDescent="0.3"/>
    <row r="342" ht="22.5" customHeight="1" x14ac:dyDescent="0.3"/>
    <row r="343" ht="22.5" customHeight="1" x14ac:dyDescent="0.3"/>
    <row r="344" ht="22.5" customHeight="1" x14ac:dyDescent="0.3"/>
    <row r="345" ht="22.5" customHeight="1" x14ac:dyDescent="0.3"/>
    <row r="346" ht="22.5" customHeight="1" x14ac:dyDescent="0.3"/>
    <row r="347" ht="22.5" customHeight="1" x14ac:dyDescent="0.3"/>
    <row r="348" ht="22.5" customHeight="1" x14ac:dyDescent="0.3"/>
    <row r="349" ht="22.5" customHeight="1" x14ac:dyDescent="0.3"/>
    <row r="350" ht="22.5" customHeight="1" x14ac:dyDescent="0.3"/>
    <row r="351" ht="22.5" customHeight="1" x14ac:dyDescent="0.3"/>
    <row r="352" ht="22.5" customHeight="1" x14ac:dyDescent="0.3"/>
    <row r="353" ht="22.5" customHeight="1" x14ac:dyDescent="0.3"/>
    <row r="354" ht="22.5" customHeight="1" x14ac:dyDescent="0.3"/>
    <row r="355" ht="22.5" customHeight="1" x14ac:dyDescent="0.3"/>
    <row r="356" ht="22.5" customHeight="1" x14ac:dyDescent="0.3"/>
    <row r="357" ht="22.5" customHeight="1" x14ac:dyDescent="0.3"/>
    <row r="358" ht="22.5" customHeight="1" x14ac:dyDescent="0.3"/>
    <row r="359" ht="22.5" customHeight="1" x14ac:dyDescent="0.3"/>
    <row r="360" ht="22.5" customHeight="1" x14ac:dyDescent="0.3"/>
    <row r="361" ht="22.5" customHeight="1" x14ac:dyDescent="0.3"/>
    <row r="362" ht="22.5" customHeight="1" x14ac:dyDescent="0.3"/>
    <row r="363" ht="22.5" customHeight="1" x14ac:dyDescent="0.3"/>
    <row r="364" ht="22.5" customHeight="1" x14ac:dyDescent="0.3"/>
    <row r="365" ht="22.5" customHeight="1" x14ac:dyDescent="0.3"/>
    <row r="366" ht="22.5" customHeight="1" x14ac:dyDescent="0.3"/>
    <row r="367" ht="22.5" customHeight="1" x14ac:dyDescent="0.3"/>
    <row r="368" ht="22.5" customHeight="1" x14ac:dyDescent="0.3"/>
    <row r="369" ht="22.5" customHeight="1" x14ac:dyDescent="0.3"/>
    <row r="370" ht="22.5" customHeight="1" x14ac:dyDescent="0.3"/>
    <row r="371" ht="22.5" customHeight="1" x14ac:dyDescent="0.3"/>
    <row r="372" ht="22.5" customHeight="1" x14ac:dyDescent="0.3"/>
    <row r="373" ht="22.5" customHeight="1" x14ac:dyDescent="0.3"/>
    <row r="374" ht="22.5" customHeight="1" x14ac:dyDescent="0.3"/>
    <row r="375" ht="22.5" customHeight="1" x14ac:dyDescent="0.3"/>
    <row r="376" ht="22.5" customHeight="1" x14ac:dyDescent="0.3"/>
    <row r="377" ht="22.5" customHeight="1" x14ac:dyDescent="0.3"/>
    <row r="378" ht="22.5" customHeight="1" x14ac:dyDescent="0.3"/>
    <row r="379" ht="22.5" customHeight="1" x14ac:dyDescent="0.3"/>
    <row r="380" ht="22.5" customHeight="1" x14ac:dyDescent="0.3"/>
    <row r="381" ht="22.5" customHeight="1" x14ac:dyDescent="0.3"/>
    <row r="382" ht="22.5" customHeight="1" x14ac:dyDescent="0.3"/>
    <row r="383" ht="22.5" customHeight="1" x14ac:dyDescent="0.3"/>
    <row r="384" ht="22.5" customHeight="1" x14ac:dyDescent="0.3"/>
    <row r="385" ht="22.5" customHeight="1" x14ac:dyDescent="0.3"/>
    <row r="386" ht="22.5" customHeight="1" x14ac:dyDescent="0.3"/>
    <row r="387" ht="22.5" customHeight="1" x14ac:dyDescent="0.3"/>
    <row r="388" ht="22.5" customHeight="1" x14ac:dyDescent="0.3"/>
    <row r="389" ht="22.5" customHeight="1" x14ac:dyDescent="0.3"/>
    <row r="390" ht="22.5" customHeight="1" x14ac:dyDescent="0.3"/>
    <row r="391" ht="22.5" customHeight="1" x14ac:dyDescent="0.3"/>
    <row r="392" ht="22.5" customHeight="1" x14ac:dyDescent="0.3"/>
    <row r="393" ht="22.5" customHeight="1" x14ac:dyDescent="0.3"/>
    <row r="394" ht="22.5" customHeight="1" x14ac:dyDescent="0.3"/>
    <row r="395" ht="22.5" customHeight="1" x14ac:dyDescent="0.3"/>
    <row r="396" ht="22.5" customHeight="1" x14ac:dyDescent="0.3"/>
    <row r="397" ht="22.5" customHeight="1" x14ac:dyDescent="0.3"/>
    <row r="398" ht="22.5" customHeight="1" x14ac:dyDescent="0.3"/>
    <row r="399" ht="22.5" customHeight="1" x14ac:dyDescent="0.3"/>
    <row r="400" ht="22.5" customHeight="1" x14ac:dyDescent="0.3"/>
    <row r="401" ht="22.5" customHeight="1" x14ac:dyDescent="0.3"/>
    <row r="402" ht="22.5" customHeight="1" x14ac:dyDescent="0.3"/>
    <row r="403" ht="22.5" customHeight="1" x14ac:dyDescent="0.3"/>
    <row r="404" ht="22.5" customHeight="1" x14ac:dyDescent="0.3"/>
    <row r="405" ht="22.5" customHeight="1" x14ac:dyDescent="0.3"/>
    <row r="406" ht="22.5" customHeight="1" x14ac:dyDescent="0.3"/>
    <row r="407" ht="22.5" customHeight="1" x14ac:dyDescent="0.3"/>
    <row r="408" ht="22.5" customHeight="1" x14ac:dyDescent="0.3"/>
    <row r="409" ht="22.5" customHeight="1" x14ac:dyDescent="0.3"/>
    <row r="410" ht="22.5" customHeight="1" x14ac:dyDescent="0.3"/>
    <row r="411" ht="22.5" customHeight="1" x14ac:dyDescent="0.3"/>
    <row r="412" ht="22.5" customHeight="1" x14ac:dyDescent="0.3"/>
    <row r="413" ht="22.5" customHeight="1" x14ac:dyDescent="0.3"/>
    <row r="414" ht="22.5" customHeight="1" x14ac:dyDescent="0.3"/>
    <row r="415" ht="22.5" customHeight="1" x14ac:dyDescent="0.3"/>
    <row r="416" ht="22.5" customHeight="1" x14ac:dyDescent="0.3"/>
    <row r="417" ht="22.5" customHeight="1" x14ac:dyDescent="0.3"/>
    <row r="418" ht="22.5" customHeight="1" x14ac:dyDescent="0.3"/>
    <row r="419" ht="22.5" customHeight="1" x14ac:dyDescent="0.3"/>
    <row r="420" ht="22.5" customHeight="1" x14ac:dyDescent="0.3"/>
    <row r="421" ht="22.5" customHeight="1" x14ac:dyDescent="0.3"/>
    <row r="422" ht="22.5" customHeight="1" x14ac:dyDescent="0.3"/>
    <row r="423" ht="22.5" customHeight="1" x14ac:dyDescent="0.3"/>
    <row r="424" ht="22.5" customHeight="1" x14ac:dyDescent="0.3"/>
    <row r="425" ht="22.5" customHeight="1" x14ac:dyDescent="0.3"/>
    <row r="426" ht="22.5" customHeight="1" x14ac:dyDescent="0.3"/>
    <row r="427" ht="22.5" customHeight="1" x14ac:dyDescent="0.3"/>
    <row r="428" ht="22.5" customHeight="1" x14ac:dyDescent="0.3"/>
    <row r="429" ht="22.5" customHeight="1" x14ac:dyDescent="0.3"/>
    <row r="430" ht="22.5" customHeight="1" x14ac:dyDescent="0.3"/>
    <row r="431" ht="22.5" customHeight="1" x14ac:dyDescent="0.3"/>
    <row r="432" ht="22.5" customHeight="1" x14ac:dyDescent="0.3"/>
    <row r="433" ht="22.5" customHeight="1" x14ac:dyDescent="0.3"/>
    <row r="434" ht="22.5" customHeight="1" x14ac:dyDescent="0.3"/>
    <row r="435" ht="22.5" customHeight="1" x14ac:dyDescent="0.3"/>
    <row r="436" ht="22.5" customHeight="1" x14ac:dyDescent="0.3"/>
    <row r="437" ht="22.5" customHeight="1" x14ac:dyDescent="0.3"/>
    <row r="438" ht="22.5" customHeight="1" x14ac:dyDescent="0.3"/>
    <row r="439" ht="22.5" customHeight="1" x14ac:dyDescent="0.3"/>
    <row r="440" ht="22.5" customHeight="1" x14ac:dyDescent="0.3"/>
    <row r="441" ht="22.5" customHeight="1" x14ac:dyDescent="0.3"/>
    <row r="442" ht="22.5" customHeight="1" x14ac:dyDescent="0.3"/>
    <row r="443" ht="22.5" customHeight="1" x14ac:dyDescent="0.3"/>
    <row r="444" ht="22.5" customHeight="1" x14ac:dyDescent="0.3"/>
    <row r="445" ht="22.5" customHeight="1" x14ac:dyDescent="0.3"/>
    <row r="446" ht="22.5" customHeight="1" x14ac:dyDescent="0.3"/>
    <row r="447" ht="22.5" customHeight="1" x14ac:dyDescent="0.3"/>
    <row r="448" ht="22.5" customHeight="1" x14ac:dyDescent="0.3"/>
    <row r="449" ht="22.5" customHeight="1" x14ac:dyDescent="0.3"/>
    <row r="450" ht="22.5" customHeight="1" x14ac:dyDescent="0.3"/>
    <row r="451" ht="22.5" customHeight="1" x14ac:dyDescent="0.3"/>
    <row r="452" ht="22.5" customHeight="1" x14ac:dyDescent="0.3"/>
    <row r="453" ht="22.5" customHeight="1" x14ac:dyDescent="0.3"/>
    <row r="454" ht="22.5" customHeight="1" x14ac:dyDescent="0.3"/>
    <row r="455" ht="22.5" customHeight="1" x14ac:dyDescent="0.3"/>
    <row r="456" ht="22.5" customHeight="1" x14ac:dyDescent="0.3"/>
    <row r="457" ht="22.5" customHeight="1" x14ac:dyDescent="0.3"/>
    <row r="458" ht="22.5" customHeight="1" x14ac:dyDescent="0.3"/>
    <row r="459" ht="22.5" customHeight="1" x14ac:dyDescent="0.3"/>
    <row r="460" ht="22.5" customHeight="1" x14ac:dyDescent="0.3"/>
    <row r="461" ht="22.5" customHeight="1" x14ac:dyDescent="0.3"/>
    <row r="462" ht="22.5" customHeight="1" x14ac:dyDescent="0.3"/>
    <row r="463" ht="22.5" customHeight="1" x14ac:dyDescent="0.3"/>
    <row r="464" ht="22.5" customHeight="1" x14ac:dyDescent="0.3"/>
    <row r="465" ht="22.5" customHeight="1" x14ac:dyDescent="0.3"/>
    <row r="466" ht="22.5" customHeight="1" x14ac:dyDescent="0.3"/>
    <row r="467" ht="22.5" customHeight="1" x14ac:dyDescent="0.3"/>
    <row r="468" ht="22.5" customHeight="1" x14ac:dyDescent="0.3"/>
    <row r="469" ht="22.5" customHeight="1" x14ac:dyDescent="0.3"/>
    <row r="470" ht="22.5" customHeight="1" x14ac:dyDescent="0.3"/>
    <row r="471" ht="22.5" customHeight="1" x14ac:dyDescent="0.3"/>
    <row r="472" ht="22.5" customHeight="1" x14ac:dyDescent="0.3"/>
    <row r="473" ht="22.5" customHeight="1" x14ac:dyDescent="0.3"/>
    <row r="474" ht="22.5" customHeight="1" x14ac:dyDescent="0.3"/>
    <row r="475" ht="22.5" customHeight="1" x14ac:dyDescent="0.3"/>
    <row r="476" ht="22.5" customHeight="1" x14ac:dyDescent="0.3"/>
    <row r="477" ht="22.5" customHeight="1" x14ac:dyDescent="0.3"/>
    <row r="478" ht="22.5" customHeight="1" x14ac:dyDescent="0.3"/>
    <row r="479" ht="22.5" customHeight="1" x14ac:dyDescent="0.3"/>
    <row r="480" ht="22.5" customHeight="1" x14ac:dyDescent="0.3"/>
    <row r="481" ht="22.5" customHeight="1" x14ac:dyDescent="0.3"/>
    <row r="482" ht="22.5" customHeight="1" x14ac:dyDescent="0.3"/>
  </sheetData>
  <mergeCells count="74">
    <mergeCell ref="B36:D36"/>
    <mergeCell ref="F36:H36"/>
    <mergeCell ref="B38:D38"/>
    <mergeCell ref="F38:H38"/>
    <mergeCell ref="B40:D40"/>
    <mergeCell ref="F40:H40"/>
    <mergeCell ref="B32:D32"/>
    <mergeCell ref="F32:H32"/>
    <mergeCell ref="B34:D34"/>
    <mergeCell ref="F34:H34"/>
    <mergeCell ref="A35:B35"/>
    <mergeCell ref="A27:B27"/>
    <mergeCell ref="B28:D28"/>
    <mergeCell ref="F28:H28"/>
    <mergeCell ref="B30:D30"/>
    <mergeCell ref="F30:H30"/>
    <mergeCell ref="P4:R4"/>
    <mergeCell ref="D1:F1"/>
    <mergeCell ref="N1:P1"/>
    <mergeCell ref="B2:D2"/>
    <mergeCell ref="F2:H2"/>
    <mergeCell ref="L2:N2"/>
    <mergeCell ref="P2:R2"/>
    <mergeCell ref="A3:B3"/>
    <mergeCell ref="K3:L3"/>
    <mergeCell ref="B4:D4"/>
    <mergeCell ref="F4:H4"/>
    <mergeCell ref="L4:N4"/>
    <mergeCell ref="P8:R8"/>
    <mergeCell ref="A5:B5"/>
    <mergeCell ref="K5:L5"/>
    <mergeCell ref="B6:D6"/>
    <mergeCell ref="F6:H6"/>
    <mergeCell ref="L6:N6"/>
    <mergeCell ref="P6:R6"/>
    <mergeCell ref="A7:B7"/>
    <mergeCell ref="K7:L7"/>
    <mergeCell ref="B8:D8"/>
    <mergeCell ref="F8:H8"/>
    <mergeCell ref="L8:N8"/>
    <mergeCell ref="P12:R12"/>
    <mergeCell ref="A9:B9"/>
    <mergeCell ref="K9:L9"/>
    <mergeCell ref="B10:D10"/>
    <mergeCell ref="F10:H10"/>
    <mergeCell ref="L10:N10"/>
    <mergeCell ref="P10:R10"/>
    <mergeCell ref="A11:B11"/>
    <mergeCell ref="K11:L11"/>
    <mergeCell ref="B12:D12"/>
    <mergeCell ref="F12:H12"/>
    <mergeCell ref="L12:N12"/>
    <mergeCell ref="B14:D14"/>
    <mergeCell ref="F14:H14"/>
    <mergeCell ref="L14:N14"/>
    <mergeCell ref="P14:R14"/>
    <mergeCell ref="B16:D16"/>
    <mergeCell ref="F16:H16"/>
    <mergeCell ref="L16:N16"/>
    <mergeCell ref="P16:R16"/>
    <mergeCell ref="B18:D18"/>
    <mergeCell ref="F18:H18"/>
    <mergeCell ref="L18:N18"/>
    <mergeCell ref="P18:R18"/>
    <mergeCell ref="A19:B19"/>
    <mergeCell ref="K19:L19"/>
    <mergeCell ref="B24:D24"/>
    <mergeCell ref="F24:H24"/>
    <mergeCell ref="B26:D26"/>
    <mergeCell ref="F26:H26"/>
    <mergeCell ref="B20:D20"/>
    <mergeCell ref="F20:H20"/>
    <mergeCell ref="B22:D22"/>
    <mergeCell ref="F22:H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C4F7-4FED-425C-9A24-A646DF6A5816}">
  <dimension ref="A1:BA67"/>
  <sheetViews>
    <sheetView defaultGridColor="0" colorId="22" zoomScaleNormal="100" zoomScaleSheetLayoutView="67" workbookViewId="0">
      <pane xSplit="1" ySplit="13" topLeftCell="B14" activePane="bottomRight" state="frozen"/>
      <selection activeCell="H30" sqref="H30"/>
      <selection pane="topRight" activeCell="H30" sqref="H30"/>
      <selection pane="bottomLeft" activeCell="H30" sqref="H30"/>
      <selection pane="bottomRight" activeCell="A14" sqref="A14"/>
    </sheetView>
  </sheetViews>
  <sheetFormatPr defaultColWidth="3" defaultRowHeight="15" x14ac:dyDescent="0.25"/>
  <cols>
    <col min="1" max="1" width="21.33203125" style="6" bestFit="1" customWidth="1"/>
    <col min="2" max="41" width="3.109375" style="6" customWidth="1"/>
    <col min="42" max="42" width="1.44140625" style="6" hidden="1" customWidth="1"/>
    <col min="43" max="48" width="3" style="6" customWidth="1"/>
    <col min="49" max="49" width="3.88671875" style="6" bestFit="1" customWidth="1"/>
    <col min="50" max="50" width="1" style="6" hidden="1" customWidth="1"/>
    <col min="51" max="51" width="3" style="6" customWidth="1"/>
    <col min="52" max="52" width="1" style="6" customWidth="1"/>
    <col min="53" max="256" width="3" style="6"/>
    <col min="257" max="257" width="21.33203125" style="6" bestFit="1" customWidth="1"/>
    <col min="258" max="297" width="3.109375" style="6" customWidth="1"/>
    <col min="298" max="298" width="0" style="6" hidden="1" customWidth="1"/>
    <col min="299" max="304" width="3" style="6" customWidth="1"/>
    <col min="305" max="305" width="3.88671875" style="6" bestFit="1" customWidth="1"/>
    <col min="306" max="306" width="0" style="6" hidden="1" customWidth="1"/>
    <col min="307" max="307" width="3" style="6" customWidth="1"/>
    <col min="308" max="308" width="1" style="6" customWidth="1"/>
    <col min="309" max="512" width="3" style="6"/>
    <col min="513" max="513" width="21.33203125" style="6" bestFit="1" customWidth="1"/>
    <col min="514" max="553" width="3.109375" style="6" customWidth="1"/>
    <col min="554" max="554" width="0" style="6" hidden="1" customWidth="1"/>
    <col min="555" max="560" width="3" style="6" customWidth="1"/>
    <col min="561" max="561" width="3.88671875" style="6" bestFit="1" customWidth="1"/>
    <col min="562" max="562" width="0" style="6" hidden="1" customWidth="1"/>
    <col min="563" max="563" width="3" style="6" customWidth="1"/>
    <col min="564" max="564" width="1" style="6" customWidth="1"/>
    <col min="565" max="768" width="3" style="6"/>
    <col min="769" max="769" width="21.33203125" style="6" bestFit="1" customWidth="1"/>
    <col min="770" max="809" width="3.109375" style="6" customWidth="1"/>
    <col min="810" max="810" width="0" style="6" hidden="1" customWidth="1"/>
    <col min="811" max="816" width="3" style="6" customWidth="1"/>
    <col min="817" max="817" width="3.88671875" style="6" bestFit="1" customWidth="1"/>
    <col min="818" max="818" width="0" style="6" hidden="1" customWidth="1"/>
    <col min="819" max="819" width="3" style="6" customWidth="1"/>
    <col min="820" max="820" width="1" style="6" customWidth="1"/>
    <col min="821" max="1024" width="3" style="6"/>
    <col min="1025" max="1025" width="21.33203125" style="6" bestFit="1" customWidth="1"/>
    <col min="1026" max="1065" width="3.109375" style="6" customWidth="1"/>
    <col min="1066" max="1066" width="0" style="6" hidden="1" customWidth="1"/>
    <col min="1067" max="1072" width="3" style="6" customWidth="1"/>
    <col min="1073" max="1073" width="3.88671875" style="6" bestFit="1" customWidth="1"/>
    <col min="1074" max="1074" width="0" style="6" hidden="1" customWidth="1"/>
    <col min="1075" max="1075" width="3" style="6" customWidth="1"/>
    <col min="1076" max="1076" width="1" style="6" customWidth="1"/>
    <col min="1077" max="1280" width="3" style="6"/>
    <col min="1281" max="1281" width="21.33203125" style="6" bestFit="1" customWidth="1"/>
    <col min="1282" max="1321" width="3.109375" style="6" customWidth="1"/>
    <col min="1322" max="1322" width="0" style="6" hidden="1" customWidth="1"/>
    <col min="1323" max="1328" width="3" style="6" customWidth="1"/>
    <col min="1329" max="1329" width="3.88671875" style="6" bestFit="1" customWidth="1"/>
    <col min="1330" max="1330" width="0" style="6" hidden="1" customWidth="1"/>
    <col min="1331" max="1331" width="3" style="6" customWidth="1"/>
    <col min="1332" max="1332" width="1" style="6" customWidth="1"/>
    <col min="1333" max="1536" width="3" style="6"/>
    <col min="1537" max="1537" width="21.33203125" style="6" bestFit="1" customWidth="1"/>
    <col min="1538" max="1577" width="3.109375" style="6" customWidth="1"/>
    <col min="1578" max="1578" width="0" style="6" hidden="1" customWidth="1"/>
    <col min="1579" max="1584" width="3" style="6" customWidth="1"/>
    <col min="1585" max="1585" width="3.88671875" style="6" bestFit="1" customWidth="1"/>
    <col min="1586" max="1586" width="0" style="6" hidden="1" customWidth="1"/>
    <col min="1587" max="1587" width="3" style="6" customWidth="1"/>
    <col min="1588" max="1588" width="1" style="6" customWidth="1"/>
    <col min="1589" max="1792" width="3" style="6"/>
    <col min="1793" max="1793" width="21.33203125" style="6" bestFit="1" customWidth="1"/>
    <col min="1794" max="1833" width="3.109375" style="6" customWidth="1"/>
    <col min="1834" max="1834" width="0" style="6" hidden="1" customWidth="1"/>
    <col min="1835" max="1840" width="3" style="6" customWidth="1"/>
    <col min="1841" max="1841" width="3.88671875" style="6" bestFit="1" customWidth="1"/>
    <col min="1842" max="1842" width="0" style="6" hidden="1" customWidth="1"/>
    <col min="1843" max="1843" width="3" style="6" customWidth="1"/>
    <col min="1844" max="1844" width="1" style="6" customWidth="1"/>
    <col min="1845" max="2048" width="3" style="6"/>
    <col min="2049" max="2049" width="21.33203125" style="6" bestFit="1" customWidth="1"/>
    <col min="2050" max="2089" width="3.109375" style="6" customWidth="1"/>
    <col min="2090" max="2090" width="0" style="6" hidden="1" customWidth="1"/>
    <col min="2091" max="2096" width="3" style="6" customWidth="1"/>
    <col min="2097" max="2097" width="3.88671875" style="6" bestFit="1" customWidth="1"/>
    <col min="2098" max="2098" width="0" style="6" hidden="1" customWidth="1"/>
    <col min="2099" max="2099" width="3" style="6" customWidth="1"/>
    <col min="2100" max="2100" width="1" style="6" customWidth="1"/>
    <col min="2101" max="2304" width="3" style="6"/>
    <col min="2305" max="2305" width="21.33203125" style="6" bestFit="1" customWidth="1"/>
    <col min="2306" max="2345" width="3.109375" style="6" customWidth="1"/>
    <col min="2346" max="2346" width="0" style="6" hidden="1" customWidth="1"/>
    <col min="2347" max="2352" width="3" style="6" customWidth="1"/>
    <col min="2353" max="2353" width="3.88671875" style="6" bestFit="1" customWidth="1"/>
    <col min="2354" max="2354" width="0" style="6" hidden="1" customWidth="1"/>
    <col min="2355" max="2355" width="3" style="6" customWidth="1"/>
    <col min="2356" max="2356" width="1" style="6" customWidth="1"/>
    <col min="2357" max="2560" width="3" style="6"/>
    <col min="2561" max="2561" width="21.33203125" style="6" bestFit="1" customWidth="1"/>
    <col min="2562" max="2601" width="3.109375" style="6" customWidth="1"/>
    <col min="2602" max="2602" width="0" style="6" hidden="1" customWidth="1"/>
    <col min="2603" max="2608" width="3" style="6" customWidth="1"/>
    <col min="2609" max="2609" width="3.88671875" style="6" bestFit="1" customWidth="1"/>
    <col min="2610" max="2610" width="0" style="6" hidden="1" customWidth="1"/>
    <col min="2611" max="2611" width="3" style="6" customWidth="1"/>
    <col min="2612" max="2612" width="1" style="6" customWidth="1"/>
    <col min="2613" max="2816" width="3" style="6"/>
    <col min="2817" max="2817" width="21.33203125" style="6" bestFit="1" customWidth="1"/>
    <col min="2818" max="2857" width="3.109375" style="6" customWidth="1"/>
    <col min="2858" max="2858" width="0" style="6" hidden="1" customWidth="1"/>
    <col min="2859" max="2864" width="3" style="6" customWidth="1"/>
    <col min="2865" max="2865" width="3.88671875" style="6" bestFit="1" customWidth="1"/>
    <col min="2866" max="2866" width="0" style="6" hidden="1" customWidth="1"/>
    <col min="2867" max="2867" width="3" style="6" customWidth="1"/>
    <col min="2868" max="2868" width="1" style="6" customWidth="1"/>
    <col min="2869" max="3072" width="3" style="6"/>
    <col min="3073" max="3073" width="21.33203125" style="6" bestFit="1" customWidth="1"/>
    <col min="3074" max="3113" width="3.109375" style="6" customWidth="1"/>
    <col min="3114" max="3114" width="0" style="6" hidden="1" customWidth="1"/>
    <col min="3115" max="3120" width="3" style="6" customWidth="1"/>
    <col min="3121" max="3121" width="3.88671875" style="6" bestFit="1" customWidth="1"/>
    <col min="3122" max="3122" width="0" style="6" hidden="1" customWidth="1"/>
    <col min="3123" max="3123" width="3" style="6" customWidth="1"/>
    <col min="3124" max="3124" width="1" style="6" customWidth="1"/>
    <col min="3125" max="3328" width="3" style="6"/>
    <col min="3329" max="3329" width="21.33203125" style="6" bestFit="1" customWidth="1"/>
    <col min="3330" max="3369" width="3.109375" style="6" customWidth="1"/>
    <col min="3370" max="3370" width="0" style="6" hidden="1" customWidth="1"/>
    <col min="3371" max="3376" width="3" style="6" customWidth="1"/>
    <col min="3377" max="3377" width="3.88671875" style="6" bestFit="1" customWidth="1"/>
    <col min="3378" max="3378" width="0" style="6" hidden="1" customWidth="1"/>
    <col min="3379" max="3379" width="3" style="6" customWidth="1"/>
    <col min="3380" max="3380" width="1" style="6" customWidth="1"/>
    <col min="3381" max="3584" width="3" style="6"/>
    <col min="3585" max="3585" width="21.33203125" style="6" bestFit="1" customWidth="1"/>
    <col min="3586" max="3625" width="3.109375" style="6" customWidth="1"/>
    <col min="3626" max="3626" width="0" style="6" hidden="1" customWidth="1"/>
    <col min="3627" max="3632" width="3" style="6" customWidth="1"/>
    <col min="3633" max="3633" width="3.88671875" style="6" bestFit="1" customWidth="1"/>
    <col min="3634" max="3634" width="0" style="6" hidden="1" customWidth="1"/>
    <col min="3635" max="3635" width="3" style="6" customWidth="1"/>
    <col min="3636" max="3636" width="1" style="6" customWidth="1"/>
    <col min="3637" max="3840" width="3" style="6"/>
    <col min="3841" max="3841" width="21.33203125" style="6" bestFit="1" customWidth="1"/>
    <col min="3842" max="3881" width="3.109375" style="6" customWidth="1"/>
    <col min="3882" max="3882" width="0" style="6" hidden="1" customWidth="1"/>
    <col min="3883" max="3888" width="3" style="6" customWidth="1"/>
    <col min="3889" max="3889" width="3.88671875" style="6" bestFit="1" customWidth="1"/>
    <col min="3890" max="3890" width="0" style="6" hidden="1" customWidth="1"/>
    <col min="3891" max="3891" width="3" style="6" customWidth="1"/>
    <col min="3892" max="3892" width="1" style="6" customWidth="1"/>
    <col min="3893" max="4096" width="3" style="6"/>
    <col min="4097" max="4097" width="21.33203125" style="6" bestFit="1" customWidth="1"/>
    <col min="4098" max="4137" width="3.109375" style="6" customWidth="1"/>
    <col min="4138" max="4138" width="0" style="6" hidden="1" customWidth="1"/>
    <col min="4139" max="4144" width="3" style="6" customWidth="1"/>
    <col min="4145" max="4145" width="3.88671875" style="6" bestFit="1" customWidth="1"/>
    <col min="4146" max="4146" width="0" style="6" hidden="1" customWidth="1"/>
    <col min="4147" max="4147" width="3" style="6" customWidth="1"/>
    <col min="4148" max="4148" width="1" style="6" customWidth="1"/>
    <col min="4149" max="4352" width="3" style="6"/>
    <col min="4353" max="4353" width="21.33203125" style="6" bestFit="1" customWidth="1"/>
    <col min="4354" max="4393" width="3.109375" style="6" customWidth="1"/>
    <col min="4394" max="4394" width="0" style="6" hidden="1" customWidth="1"/>
    <col min="4395" max="4400" width="3" style="6" customWidth="1"/>
    <col min="4401" max="4401" width="3.88671875" style="6" bestFit="1" customWidth="1"/>
    <col min="4402" max="4402" width="0" style="6" hidden="1" customWidth="1"/>
    <col min="4403" max="4403" width="3" style="6" customWidth="1"/>
    <col min="4404" max="4404" width="1" style="6" customWidth="1"/>
    <col min="4405" max="4608" width="3" style="6"/>
    <col min="4609" max="4609" width="21.33203125" style="6" bestFit="1" customWidth="1"/>
    <col min="4610" max="4649" width="3.109375" style="6" customWidth="1"/>
    <col min="4650" max="4650" width="0" style="6" hidden="1" customWidth="1"/>
    <col min="4651" max="4656" width="3" style="6" customWidth="1"/>
    <col min="4657" max="4657" width="3.88671875" style="6" bestFit="1" customWidth="1"/>
    <col min="4658" max="4658" width="0" style="6" hidden="1" customWidth="1"/>
    <col min="4659" max="4659" width="3" style="6" customWidth="1"/>
    <col min="4660" max="4660" width="1" style="6" customWidth="1"/>
    <col min="4661" max="4864" width="3" style="6"/>
    <col min="4865" max="4865" width="21.33203125" style="6" bestFit="1" customWidth="1"/>
    <col min="4866" max="4905" width="3.109375" style="6" customWidth="1"/>
    <col min="4906" max="4906" width="0" style="6" hidden="1" customWidth="1"/>
    <col min="4907" max="4912" width="3" style="6" customWidth="1"/>
    <col min="4913" max="4913" width="3.88671875" style="6" bestFit="1" customWidth="1"/>
    <col min="4914" max="4914" width="0" style="6" hidden="1" customWidth="1"/>
    <col min="4915" max="4915" width="3" style="6" customWidth="1"/>
    <col min="4916" max="4916" width="1" style="6" customWidth="1"/>
    <col min="4917" max="5120" width="3" style="6"/>
    <col min="5121" max="5121" width="21.33203125" style="6" bestFit="1" customWidth="1"/>
    <col min="5122" max="5161" width="3.109375" style="6" customWidth="1"/>
    <col min="5162" max="5162" width="0" style="6" hidden="1" customWidth="1"/>
    <col min="5163" max="5168" width="3" style="6" customWidth="1"/>
    <col min="5169" max="5169" width="3.88671875" style="6" bestFit="1" customWidth="1"/>
    <col min="5170" max="5170" width="0" style="6" hidden="1" customWidth="1"/>
    <col min="5171" max="5171" width="3" style="6" customWidth="1"/>
    <col min="5172" max="5172" width="1" style="6" customWidth="1"/>
    <col min="5173" max="5376" width="3" style="6"/>
    <col min="5377" max="5377" width="21.33203125" style="6" bestFit="1" customWidth="1"/>
    <col min="5378" max="5417" width="3.109375" style="6" customWidth="1"/>
    <col min="5418" max="5418" width="0" style="6" hidden="1" customWidth="1"/>
    <col min="5419" max="5424" width="3" style="6" customWidth="1"/>
    <col min="5425" max="5425" width="3.88671875" style="6" bestFit="1" customWidth="1"/>
    <col min="5426" max="5426" width="0" style="6" hidden="1" customWidth="1"/>
    <col min="5427" max="5427" width="3" style="6" customWidth="1"/>
    <col min="5428" max="5428" width="1" style="6" customWidth="1"/>
    <col min="5429" max="5632" width="3" style="6"/>
    <col min="5633" max="5633" width="21.33203125" style="6" bestFit="1" customWidth="1"/>
    <col min="5634" max="5673" width="3.109375" style="6" customWidth="1"/>
    <col min="5674" max="5674" width="0" style="6" hidden="1" customWidth="1"/>
    <col min="5675" max="5680" width="3" style="6" customWidth="1"/>
    <col min="5681" max="5681" width="3.88671875" style="6" bestFit="1" customWidth="1"/>
    <col min="5682" max="5682" width="0" style="6" hidden="1" customWidth="1"/>
    <col min="5683" max="5683" width="3" style="6" customWidth="1"/>
    <col min="5684" max="5684" width="1" style="6" customWidth="1"/>
    <col min="5685" max="5888" width="3" style="6"/>
    <col min="5889" max="5889" width="21.33203125" style="6" bestFit="1" customWidth="1"/>
    <col min="5890" max="5929" width="3.109375" style="6" customWidth="1"/>
    <col min="5930" max="5930" width="0" style="6" hidden="1" customWidth="1"/>
    <col min="5931" max="5936" width="3" style="6" customWidth="1"/>
    <col min="5937" max="5937" width="3.88671875" style="6" bestFit="1" customWidth="1"/>
    <col min="5938" max="5938" width="0" style="6" hidden="1" customWidth="1"/>
    <col min="5939" max="5939" width="3" style="6" customWidth="1"/>
    <col min="5940" max="5940" width="1" style="6" customWidth="1"/>
    <col min="5941" max="6144" width="3" style="6"/>
    <col min="6145" max="6145" width="21.33203125" style="6" bestFit="1" customWidth="1"/>
    <col min="6146" max="6185" width="3.109375" style="6" customWidth="1"/>
    <col min="6186" max="6186" width="0" style="6" hidden="1" customWidth="1"/>
    <col min="6187" max="6192" width="3" style="6" customWidth="1"/>
    <col min="6193" max="6193" width="3.88671875" style="6" bestFit="1" customWidth="1"/>
    <col min="6194" max="6194" width="0" style="6" hidden="1" customWidth="1"/>
    <col min="6195" max="6195" width="3" style="6" customWidth="1"/>
    <col min="6196" max="6196" width="1" style="6" customWidth="1"/>
    <col min="6197" max="6400" width="3" style="6"/>
    <col min="6401" max="6401" width="21.33203125" style="6" bestFit="1" customWidth="1"/>
    <col min="6402" max="6441" width="3.109375" style="6" customWidth="1"/>
    <col min="6442" max="6442" width="0" style="6" hidden="1" customWidth="1"/>
    <col min="6443" max="6448" width="3" style="6" customWidth="1"/>
    <col min="6449" max="6449" width="3.88671875" style="6" bestFit="1" customWidth="1"/>
    <col min="6450" max="6450" width="0" style="6" hidden="1" customWidth="1"/>
    <col min="6451" max="6451" width="3" style="6" customWidth="1"/>
    <col min="6452" max="6452" width="1" style="6" customWidth="1"/>
    <col min="6453" max="6656" width="3" style="6"/>
    <col min="6657" max="6657" width="21.33203125" style="6" bestFit="1" customWidth="1"/>
    <col min="6658" max="6697" width="3.109375" style="6" customWidth="1"/>
    <col min="6698" max="6698" width="0" style="6" hidden="1" customWidth="1"/>
    <col min="6699" max="6704" width="3" style="6" customWidth="1"/>
    <col min="6705" max="6705" width="3.88671875" style="6" bestFit="1" customWidth="1"/>
    <col min="6706" max="6706" width="0" style="6" hidden="1" customWidth="1"/>
    <col min="6707" max="6707" width="3" style="6" customWidth="1"/>
    <col min="6708" max="6708" width="1" style="6" customWidth="1"/>
    <col min="6709" max="6912" width="3" style="6"/>
    <col min="6913" max="6913" width="21.33203125" style="6" bestFit="1" customWidth="1"/>
    <col min="6914" max="6953" width="3.109375" style="6" customWidth="1"/>
    <col min="6954" max="6954" width="0" style="6" hidden="1" customWidth="1"/>
    <col min="6955" max="6960" width="3" style="6" customWidth="1"/>
    <col min="6961" max="6961" width="3.88671875" style="6" bestFit="1" customWidth="1"/>
    <col min="6962" max="6962" width="0" style="6" hidden="1" customWidth="1"/>
    <col min="6963" max="6963" width="3" style="6" customWidth="1"/>
    <col min="6964" max="6964" width="1" style="6" customWidth="1"/>
    <col min="6965" max="7168" width="3" style="6"/>
    <col min="7169" max="7169" width="21.33203125" style="6" bestFit="1" customWidth="1"/>
    <col min="7170" max="7209" width="3.109375" style="6" customWidth="1"/>
    <col min="7210" max="7210" width="0" style="6" hidden="1" customWidth="1"/>
    <col min="7211" max="7216" width="3" style="6" customWidth="1"/>
    <col min="7217" max="7217" width="3.88671875" style="6" bestFit="1" customWidth="1"/>
    <col min="7218" max="7218" width="0" style="6" hidden="1" customWidth="1"/>
    <col min="7219" max="7219" width="3" style="6" customWidth="1"/>
    <col min="7220" max="7220" width="1" style="6" customWidth="1"/>
    <col min="7221" max="7424" width="3" style="6"/>
    <col min="7425" max="7425" width="21.33203125" style="6" bestFit="1" customWidth="1"/>
    <col min="7426" max="7465" width="3.109375" style="6" customWidth="1"/>
    <col min="7466" max="7466" width="0" style="6" hidden="1" customWidth="1"/>
    <col min="7467" max="7472" width="3" style="6" customWidth="1"/>
    <col min="7473" max="7473" width="3.88671875" style="6" bestFit="1" customWidth="1"/>
    <col min="7474" max="7474" width="0" style="6" hidden="1" customWidth="1"/>
    <col min="7475" max="7475" width="3" style="6" customWidth="1"/>
    <col min="7476" max="7476" width="1" style="6" customWidth="1"/>
    <col min="7477" max="7680" width="3" style="6"/>
    <col min="7681" max="7681" width="21.33203125" style="6" bestFit="1" customWidth="1"/>
    <col min="7682" max="7721" width="3.109375" style="6" customWidth="1"/>
    <col min="7722" max="7722" width="0" style="6" hidden="1" customWidth="1"/>
    <col min="7723" max="7728" width="3" style="6" customWidth="1"/>
    <col min="7729" max="7729" width="3.88671875" style="6" bestFit="1" customWidth="1"/>
    <col min="7730" max="7730" width="0" style="6" hidden="1" customWidth="1"/>
    <col min="7731" max="7731" width="3" style="6" customWidth="1"/>
    <col min="7732" max="7732" width="1" style="6" customWidth="1"/>
    <col min="7733" max="7936" width="3" style="6"/>
    <col min="7937" max="7937" width="21.33203125" style="6" bestFit="1" customWidth="1"/>
    <col min="7938" max="7977" width="3.109375" style="6" customWidth="1"/>
    <col min="7978" max="7978" width="0" style="6" hidden="1" customWidth="1"/>
    <col min="7979" max="7984" width="3" style="6" customWidth="1"/>
    <col min="7985" max="7985" width="3.88671875" style="6" bestFit="1" customWidth="1"/>
    <col min="7986" max="7986" width="0" style="6" hidden="1" customWidth="1"/>
    <col min="7987" max="7987" width="3" style="6" customWidth="1"/>
    <col min="7988" max="7988" width="1" style="6" customWidth="1"/>
    <col min="7989" max="8192" width="3" style="6"/>
    <col min="8193" max="8193" width="21.33203125" style="6" bestFit="1" customWidth="1"/>
    <col min="8194" max="8233" width="3.109375" style="6" customWidth="1"/>
    <col min="8234" max="8234" width="0" style="6" hidden="1" customWidth="1"/>
    <col min="8235" max="8240" width="3" style="6" customWidth="1"/>
    <col min="8241" max="8241" width="3.88671875" style="6" bestFit="1" customWidth="1"/>
    <col min="8242" max="8242" width="0" style="6" hidden="1" customWidth="1"/>
    <col min="8243" max="8243" width="3" style="6" customWidth="1"/>
    <col min="8244" max="8244" width="1" style="6" customWidth="1"/>
    <col min="8245" max="8448" width="3" style="6"/>
    <col min="8449" max="8449" width="21.33203125" style="6" bestFit="1" customWidth="1"/>
    <col min="8450" max="8489" width="3.109375" style="6" customWidth="1"/>
    <col min="8490" max="8490" width="0" style="6" hidden="1" customWidth="1"/>
    <col min="8491" max="8496" width="3" style="6" customWidth="1"/>
    <col min="8497" max="8497" width="3.88671875" style="6" bestFit="1" customWidth="1"/>
    <col min="8498" max="8498" width="0" style="6" hidden="1" customWidth="1"/>
    <col min="8499" max="8499" width="3" style="6" customWidth="1"/>
    <col min="8500" max="8500" width="1" style="6" customWidth="1"/>
    <col min="8501" max="8704" width="3" style="6"/>
    <col min="8705" max="8705" width="21.33203125" style="6" bestFit="1" customWidth="1"/>
    <col min="8706" max="8745" width="3.109375" style="6" customWidth="1"/>
    <col min="8746" max="8746" width="0" style="6" hidden="1" customWidth="1"/>
    <col min="8747" max="8752" width="3" style="6" customWidth="1"/>
    <col min="8753" max="8753" width="3.88671875" style="6" bestFit="1" customWidth="1"/>
    <col min="8754" max="8754" width="0" style="6" hidden="1" customWidth="1"/>
    <col min="8755" max="8755" width="3" style="6" customWidth="1"/>
    <col min="8756" max="8756" width="1" style="6" customWidth="1"/>
    <col min="8757" max="8960" width="3" style="6"/>
    <col min="8961" max="8961" width="21.33203125" style="6" bestFit="1" customWidth="1"/>
    <col min="8962" max="9001" width="3.109375" style="6" customWidth="1"/>
    <col min="9002" max="9002" width="0" style="6" hidden="1" customWidth="1"/>
    <col min="9003" max="9008" width="3" style="6" customWidth="1"/>
    <col min="9009" max="9009" width="3.88671875" style="6" bestFit="1" customWidth="1"/>
    <col min="9010" max="9010" width="0" style="6" hidden="1" customWidth="1"/>
    <col min="9011" max="9011" width="3" style="6" customWidth="1"/>
    <col min="9012" max="9012" width="1" style="6" customWidth="1"/>
    <col min="9013" max="9216" width="3" style="6"/>
    <col min="9217" max="9217" width="21.33203125" style="6" bestFit="1" customWidth="1"/>
    <col min="9218" max="9257" width="3.109375" style="6" customWidth="1"/>
    <col min="9258" max="9258" width="0" style="6" hidden="1" customWidth="1"/>
    <col min="9259" max="9264" width="3" style="6" customWidth="1"/>
    <col min="9265" max="9265" width="3.88671875" style="6" bestFit="1" customWidth="1"/>
    <col min="9266" max="9266" width="0" style="6" hidden="1" customWidth="1"/>
    <col min="9267" max="9267" width="3" style="6" customWidth="1"/>
    <col min="9268" max="9268" width="1" style="6" customWidth="1"/>
    <col min="9269" max="9472" width="3" style="6"/>
    <col min="9473" max="9473" width="21.33203125" style="6" bestFit="1" customWidth="1"/>
    <col min="9474" max="9513" width="3.109375" style="6" customWidth="1"/>
    <col min="9514" max="9514" width="0" style="6" hidden="1" customWidth="1"/>
    <col min="9515" max="9520" width="3" style="6" customWidth="1"/>
    <col min="9521" max="9521" width="3.88671875" style="6" bestFit="1" customWidth="1"/>
    <col min="9522" max="9522" width="0" style="6" hidden="1" customWidth="1"/>
    <col min="9523" max="9523" width="3" style="6" customWidth="1"/>
    <col min="9524" max="9524" width="1" style="6" customWidth="1"/>
    <col min="9525" max="9728" width="3" style="6"/>
    <col min="9729" max="9729" width="21.33203125" style="6" bestFit="1" customWidth="1"/>
    <col min="9730" max="9769" width="3.109375" style="6" customWidth="1"/>
    <col min="9770" max="9770" width="0" style="6" hidden="1" customWidth="1"/>
    <col min="9771" max="9776" width="3" style="6" customWidth="1"/>
    <col min="9777" max="9777" width="3.88671875" style="6" bestFit="1" customWidth="1"/>
    <col min="9778" max="9778" width="0" style="6" hidden="1" customWidth="1"/>
    <col min="9779" max="9779" width="3" style="6" customWidth="1"/>
    <col min="9780" max="9780" width="1" style="6" customWidth="1"/>
    <col min="9781" max="9984" width="3" style="6"/>
    <col min="9985" max="9985" width="21.33203125" style="6" bestFit="1" customWidth="1"/>
    <col min="9986" max="10025" width="3.109375" style="6" customWidth="1"/>
    <col min="10026" max="10026" width="0" style="6" hidden="1" customWidth="1"/>
    <col min="10027" max="10032" width="3" style="6" customWidth="1"/>
    <col min="10033" max="10033" width="3.88671875" style="6" bestFit="1" customWidth="1"/>
    <col min="10034" max="10034" width="0" style="6" hidden="1" customWidth="1"/>
    <col min="10035" max="10035" width="3" style="6" customWidth="1"/>
    <col min="10036" max="10036" width="1" style="6" customWidth="1"/>
    <col min="10037" max="10240" width="3" style="6"/>
    <col min="10241" max="10241" width="21.33203125" style="6" bestFit="1" customWidth="1"/>
    <col min="10242" max="10281" width="3.109375" style="6" customWidth="1"/>
    <col min="10282" max="10282" width="0" style="6" hidden="1" customWidth="1"/>
    <col min="10283" max="10288" width="3" style="6" customWidth="1"/>
    <col min="10289" max="10289" width="3.88671875" style="6" bestFit="1" customWidth="1"/>
    <col min="10290" max="10290" width="0" style="6" hidden="1" customWidth="1"/>
    <col min="10291" max="10291" width="3" style="6" customWidth="1"/>
    <col min="10292" max="10292" width="1" style="6" customWidth="1"/>
    <col min="10293" max="10496" width="3" style="6"/>
    <col min="10497" max="10497" width="21.33203125" style="6" bestFit="1" customWidth="1"/>
    <col min="10498" max="10537" width="3.109375" style="6" customWidth="1"/>
    <col min="10538" max="10538" width="0" style="6" hidden="1" customWidth="1"/>
    <col min="10539" max="10544" width="3" style="6" customWidth="1"/>
    <col min="10545" max="10545" width="3.88671875" style="6" bestFit="1" customWidth="1"/>
    <col min="10546" max="10546" width="0" style="6" hidden="1" customWidth="1"/>
    <col min="10547" max="10547" width="3" style="6" customWidth="1"/>
    <col min="10548" max="10548" width="1" style="6" customWidth="1"/>
    <col min="10549" max="10752" width="3" style="6"/>
    <col min="10753" max="10753" width="21.33203125" style="6" bestFit="1" customWidth="1"/>
    <col min="10754" max="10793" width="3.109375" style="6" customWidth="1"/>
    <col min="10794" max="10794" width="0" style="6" hidden="1" customWidth="1"/>
    <col min="10795" max="10800" width="3" style="6" customWidth="1"/>
    <col min="10801" max="10801" width="3.88671875" style="6" bestFit="1" customWidth="1"/>
    <col min="10802" max="10802" width="0" style="6" hidden="1" customWidth="1"/>
    <col min="10803" max="10803" width="3" style="6" customWidth="1"/>
    <col min="10804" max="10804" width="1" style="6" customWidth="1"/>
    <col min="10805" max="11008" width="3" style="6"/>
    <col min="11009" max="11009" width="21.33203125" style="6" bestFit="1" customWidth="1"/>
    <col min="11010" max="11049" width="3.109375" style="6" customWidth="1"/>
    <col min="11050" max="11050" width="0" style="6" hidden="1" customWidth="1"/>
    <col min="11051" max="11056" width="3" style="6" customWidth="1"/>
    <col min="11057" max="11057" width="3.88671875" style="6" bestFit="1" customWidth="1"/>
    <col min="11058" max="11058" width="0" style="6" hidden="1" customWidth="1"/>
    <col min="11059" max="11059" width="3" style="6" customWidth="1"/>
    <col min="11060" max="11060" width="1" style="6" customWidth="1"/>
    <col min="11061" max="11264" width="3" style="6"/>
    <col min="11265" max="11265" width="21.33203125" style="6" bestFit="1" customWidth="1"/>
    <col min="11266" max="11305" width="3.109375" style="6" customWidth="1"/>
    <col min="11306" max="11306" width="0" style="6" hidden="1" customWidth="1"/>
    <col min="11307" max="11312" width="3" style="6" customWidth="1"/>
    <col min="11313" max="11313" width="3.88671875" style="6" bestFit="1" customWidth="1"/>
    <col min="11314" max="11314" width="0" style="6" hidden="1" customWidth="1"/>
    <col min="11315" max="11315" width="3" style="6" customWidth="1"/>
    <col min="11316" max="11316" width="1" style="6" customWidth="1"/>
    <col min="11317" max="11520" width="3" style="6"/>
    <col min="11521" max="11521" width="21.33203125" style="6" bestFit="1" customWidth="1"/>
    <col min="11522" max="11561" width="3.109375" style="6" customWidth="1"/>
    <col min="11562" max="11562" width="0" style="6" hidden="1" customWidth="1"/>
    <col min="11563" max="11568" width="3" style="6" customWidth="1"/>
    <col min="11569" max="11569" width="3.88671875" style="6" bestFit="1" customWidth="1"/>
    <col min="11570" max="11570" width="0" style="6" hidden="1" customWidth="1"/>
    <col min="11571" max="11571" width="3" style="6" customWidth="1"/>
    <col min="11572" max="11572" width="1" style="6" customWidth="1"/>
    <col min="11573" max="11776" width="3" style="6"/>
    <col min="11777" max="11777" width="21.33203125" style="6" bestFit="1" customWidth="1"/>
    <col min="11778" max="11817" width="3.109375" style="6" customWidth="1"/>
    <col min="11818" max="11818" width="0" style="6" hidden="1" customWidth="1"/>
    <col min="11819" max="11824" width="3" style="6" customWidth="1"/>
    <col min="11825" max="11825" width="3.88671875" style="6" bestFit="1" customWidth="1"/>
    <col min="11826" max="11826" width="0" style="6" hidden="1" customWidth="1"/>
    <col min="11827" max="11827" width="3" style="6" customWidth="1"/>
    <col min="11828" max="11828" width="1" style="6" customWidth="1"/>
    <col min="11829" max="12032" width="3" style="6"/>
    <col min="12033" max="12033" width="21.33203125" style="6" bestFit="1" customWidth="1"/>
    <col min="12034" max="12073" width="3.109375" style="6" customWidth="1"/>
    <col min="12074" max="12074" width="0" style="6" hidden="1" customWidth="1"/>
    <col min="12075" max="12080" width="3" style="6" customWidth="1"/>
    <col min="12081" max="12081" width="3.88671875" style="6" bestFit="1" customWidth="1"/>
    <col min="12082" max="12082" width="0" style="6" hidden="1" customWidth="1"/>
    <col min="12083" max="12083" width="3" style="6" customWidth="1"/>
    <col min="12084" max="12084" width="1" style="6" customWidth="1"/>
    <col min="12085" max="12288" width="3" style="6"/>
    <col min="12289" max="12289" width="21.33203125" style="6" bestFit="1" customWidth="1"/>
    <col min="12290" max="12329" width="3.109375" style="6" customWidth="1"/>
    <col min="12330" max="12330" width="0" style="6" hidden="1" customWidth="1"/>
    <col min="12331" max="12336" width="3" style="6" customWidth="1"/>
    <col min="12337" max="12337" width="3.88671875" style="6" bestFit="1" customWidth="1"/>
    <col min="12338" max="12338" width="0" style="6" hidden="1" customWidth="1"/>
    <col min="12339" max="12339" width="3" style="6" customWidth="1"/>
    <col min="12340" max="12340" width="1" style="6" customWidth="1"/>
    <col min="12341" max="12544" width="3" style="6"/>
    <col min="12545" max="12545" width="21.33203125" style="6" bestFit="1" customWidth="1"/>
    <col min="12546" max="12585" width="3.109375" style="6" customWidth="1"/>
    <col min="12586" max="12586" width="0" style="6" hidden="1" customWidth="1"/>
    <col min="12587" max="12592" width="3" style="6" customWidth="1"/>
    <col min="12593" max="12593" width="3.88671875" style="6" bestFit="1" customWidth="1"/>
    <col min="12594" max="12594" width="0" style="6" hidden="1" customWidth="1"/>
    <col min="12595" max="12595" width="3" style="6" customWidth="1"/>
    <col min="12596" max="12596" width="1" style="6" customWidth="1"/>
    <col min="12597" max="12800" width="3" style="6"/>
    <col min="12801" max="12801" width="21.33203125" style="6" bestFit="1" customWidth="1"/>
    <col min="12802" max="12841" width="3.109375" style="6" customWidth="1"/>
    <col min="12842" max="12842" width="0" style="6" hidden="1" customWidth="1"/>
    <col min="12843" max="12848" width="3" style="6" customWidth="1"/>
    <col min="12849" max="12849" width="3.88671875" style="6" bestFit="1" customWidth="1"/>
    <col min="12850" max="12850" width="0" style="6" hidden="1" customWidth="1"/>
    <col min="12851" max="12851" width="3" style="6" customWidth="1"/>
    <col min="12852" max="12852" width="1" style="6" customWidth="1"/>
    <col min="12853" max="13056" width="3" style="6"/>
    <col min="13057" max="13057" width="21.33203125" style="6" bestFit="1" customWidth="1"/>
    <col min="13058" max="13097" width="3.109375" style="6" customWidth="1"/>
    <col min="13098" max="13098" width="0" style="6" hidden="1" customWidth="1"/>
    <col min="13099" max="13104" width="3" style="6" customWidth="1"/>
    <col min="13105" max="13105" width="3.88671875" style="6" bestFit="1" customWidth="1"/>
    <col min="13106" max="13106" width="0" style="6" hidden="1" customWidth="1"/>
    <col min="13107" max="13107" width="3" style="6" customWidth="1"/>
    <col min="13108" max="13108" width="1" style="6" customWidth="1"/>
    <col min="13109" max="13312" width="3" style="6"/>
    <col min="13313" max="13313" width="21.33203125" style="6" bestFit="1" customWidth="1"/>
    <col min="13314" max="13353" width="3.109375" style="6" customWidth="1"/>
    <col min="13354" max="13354" width="0" style="6" hidden="1" customWidth="1"/>
    <col min="13355" max="13360" width="3" style="6" customWidth="1"/>
    <col min="13361" max="13361" width="3.88671875" style="6" bestFit="1" customWidth="1"/>
    <col min="13362" max="13362" width="0" style="6" hidden="1" customWidth="1"/>
    <col min="13363" max="13363" width="3" style="6" customWidth="1"/>
    <col min="13364" max="13364" width="1" style="6" customWidth="1"/>
    <col min="13365" max="13568" width="3" style="6"/>
    <col min="13569" max="13569" width="21.33203125" style="6" bestFit="1" customWidth="1"/>
    <col min="13570" max="13609" width="3.109375" style="6" customWidth="1"/>
    <col min="13610" max="13610" width="0" style="6" hidden="1" customWidth="1"/>
    <col min="13611" max="13616" width="3" style="6" customWidth="1"/>
    <col min="13617" max="13617" width="3.88671875" style="6" bestFit="1" customWidth="1"/>
    <col min="13618" max="13618" width="0" style="6" hidden="1" customWidth="1"/>
    <col min="13619" max="13619" width="3" style="6" customWidth="1"/>
    <col min="13620" max="13620" width="1" style="6" customWidth="1"/>
    <col min="13621" max="13824" width="3" style="6"/>
    <col min="13825" max="13825" width="21.33203125" style="6" bestFit="1" customWidth="1"/>
    <col min="13826" max="13865" width="3.109375" style="6" customWidth="1"/>
    <col min="13866" max="13866" width="0" style="6" hidden="1" customWidth="1"/>
    <col min="13867" max="13872" width="3" style="6" customWidth="1"/>
    <col min="13873" max="13873" width="3.88671875" style="6" bestFit="1" customWidth="1"/>
    <col min="13874" max="13874" width="0" style="6" hidden="1" customWidth="1"/>
    <col min="13875" max="13875" width="3" style="6" customWidth="1"/>
    <col min="13876" max="13876" width="1" style="6" customWidth="1"/>
    <col min="13877" max="14080" width="3" style="6"/>
    <col min="14081" max="14081" width="21.33203125" style="6" bestFit="1" customWidth="1"/>
    <col min="14082" max="14121" width="3.109375" style="6" customWidth="1"/>
    <col min="14122" max="14122" width="0" style="6" hidden="1" customWidth="1"/>
    <col min="14123" max="14128" width="3" style="6" customWidth="1"/>
    <col min="14129" max="14129" width="3.88671875" style="6" bestFit="1" customWidth="1"/>
    <col min="14130" max="14130" width="0" style="6" hidden="1" customWidth="1"/>
    <col min="14131" max="14131" width="3" style="6" customWidth="1"/>
    <col min="14132" max="14132" width="1" style="6" customWidth="1"/>
    <col min="14133" max="14336" width="3" style="6"/>
    <col min="14337" max="14337" width="21.33203125" style="6" bestFit="1" customWidth="1"/>
    <col min="14338" max="14377" width="3.109375" style="6" customWidth="1"/>
    <col min="14378" max="14378" width="0" style="6" hidden="1" customWidth="1"/>
    <col min="14379" max="14384" width="3" style="6" customWidth="1"/>
    <col min="14385" max="14385" width="3.88671875" style="6" bestFit="1" customWidth="1"/>
    <col min="14386" max="14386" width="0" style="6" hidden="1" customWidth="1"/>
    <col min="14387" max="14387" width="3" style="6" customWidth="1"/>
    <col min="14388" max="14388" width="1" style="6" customWidth="1"/>
    <col min="14389" max="14592" width="3" style="6"/>
    <col min="14593" max="14593" width="21.33203125" style="6" bestFit="1" customWidth="1"/>
    <col min="14594" max="14633" width="3.109375" style="6" customWidth="1"/>
    <col min="14634" max="14634" width="0" style="6" hidden="1" customWidth="1"/>
    <col min="14635" max="14640" width="3" style="6" customWidth="1"/>
    <col min="14641" max="14641" width="3.88671875" style="6" bestFit="1" customWidth="1"/>
    <col min="14642" max="14642" width="0" style="6" hidden="1" customWidth="1"/>
    <col min="14643" max="14643" width="3" style="6" customWidth="1"/>
    <col min="14644" max="14644" width="1" style="6" customWidth="1"/>
    <col min="14645" max="14848" width="3" style="6"/>
    <col min="14849" max="14849" width="21.33203125" style="6" bestFit="1" customWidth="1"/>
    <col min="14850" max="14889" width="3.109375" style="6" customWidth="1"/>
    <col min="14890" max="14890" width="0" style="6" hidden="1" customWidth="1"/>
    <col min="14891" max="14896" width="3" style="6" customWidth="1"/>
    <col min="14897" max="14897" width="3.88671875" style="6" bestFit="1" customWidth="1"/>
    <col min="14898" max="14898" width="0" style="6" hidden="1" customWidth="1"/>
    <col min="14899" max="14899" width="3" style="6" customWidth="1"/>
    <col min="14900" max="14900" width="1" style="6" customWidth="1"/>
    <col min="14901" max="15104" width="3" style="6"/>
    <col min="15105" max="15105" width="21.33203125" style="6" bestFit="1" customWidth="1"/>
    <col min="15106" max="15145" width="3.109375" style="6" customWidth="1"/>
    <col min="15146" max="15146" width="0" style="6" hidden="1" customWidth="1"/>
    <col min="15147" max="15152" width="3" style="6" customWidth="1"/>
    <col min="15153" max="15153" width="3.88671875" style="6" bestFit="1" customWidth="1"/>
    <col min="15154" max="15154" width="0" style="6" hidden="1" customWidth="1"/>
    <col min="15155" max="15155" width="3" style="6" customWidth="1"/>
    <col min="15156" max="15156" width="1" style="6" customWidth="1"/>
    <col min="15157" max="15360" width="3" style="6"/>
    <col min="15361" max="15361" width="21.33203125" style="6" bestFit="1" customWidth="1"/>
    <col min="15362" max="15401" width="3.109375" style="6" customWidth="1"/>
    <col min="15402" max="15402" width="0" style="6" hidden="1" customWidth="1"/>
    <col min="15403" max="15408" width="3" style="6" customWidth="1"/>
    <col min="15409" max="15409" width="3.88671875" style="6" bestFit="1" customWidth="1"/>
    <col min="15410" max="15410" width="0" style="6" hidden="1" customWidth="1"/>
    <col min="15411" max="15411" width="3" style="6" customWidth="1"/>
    <col min="15412" max="15412" width="1" style="6" customWidth="1"/>
    <col min="15413" max="15616" width="3" style="6"/>
    <col min="15617" max="15617" width="21.33203125" style="6" bestFit="1" customWidth="1"/>
    <col min="15618" max="15657" width="3.109375" style="6" customWidth="1"/>
    <col min="15658" max="15658" width="0" style="6" hidden="1" customWidth="1"/>
    <col min="15659" max="15664" width="3" style="6" customWidth="1"/>
    <col min="15665" max="15665" width="3.88671875" style="6" bestFit="1" customWidth="1"/>
    <col min="15666" max="15666" width="0" style="6" hidden="1" customWidth="1"/>
    <col min="15667" max="15667" width="3" style="6" customWidth="1"/>
    <col min="15668" max="15668" width="1" style="6" customWidth="1"/>
    <col min="15669" max="15872" width="3" style="6"/>
    <col min="15873" max="15873" width="21.33203125" style="6" bestFit="1" customWidth="1"/>
    <col min="15874" max="15913" width="3.109375" style="6" customWidth="1"/>
    <col min="15914" max="15914" width="0" style="6" hidden="1" customWidth="1"/>
    <col min="15915" max="15920" width="3" style="6" customWidth="1"/>
    <col min="15921" max="15921" width="3.88671875" style="6" bestFit="1" customWidth="1"/>
    <col min="15922" max="15922" width="0" style="6" hidden="1" customWidth="1"/>
    <col min="15923" max="15923" width="3" style="6" customWidth="1"/>
    <col min="15924" max="15924" width="1" style="6" customWidth="1"/>
    <col min="15925" max="16128" width="3" style="6"/>
    <col min="16129" max="16129" width="21.33203125" style="6" bestFit="1" customWidth="1"/>
    <col min="16130" max="16169" width="3.109375" style="6" customWidth="1"/>
    <col min="16170" max="16170" width="0" style="6" hidden="1" customWidth="1"/>
    <col min="16171" max="16176" width="3" style="6" customWidth="1"/>
    <col min="16177" max="16177" width="3.88671875" style="6" bestFit="1" customWidth="1"/>
    <col min="16178" max="16178" width="0" style="6" hidden="1" customWidth="1"/>
    <col min="16179" max="16179" width="3" style="6" customWidth="1"/>
    <col min="16180" max="16180" width="1" style="6" customWidth="1"/>
    <col min="16181" max="16384" width="3" style="6"/>
  </cols>
  <sheetData>
    <row r="1" spans="1:53" ht="16.2" thickBot="1" x14ac:dyDescent="0.35">
      <c r="A1" s="5" t="s">
        <v>34</v>
      </c>
      <c r="AQ1" s="7" t="s">
        <v>47</v>
      </c>
      <c r="AR1" s="8"/>
      <c r="AS1" s="8"/>
      <c r="AT1" s="8"/>
      <c r="AU1" s="8"/>
      <c r="AV1" s="8"/>
      <c r="AW1" s="8"/>
      <c r="AY1" s="9"/>
      <c r="AZ1" s="10"/>
    </row>
    <row r="2" spans="1:53" ht="33.75" customHeight="1" thickTop="1" thickBot="1" x14ac:dyDescent="0.35">
      <c r="A2" s="60" t="s">
        <v>105</v>
      </c>
      <c r="B2" s="61" t="str">
        <f>(A3)</f>
        <v>Szathmáry</v>
      </c>
      <c r="C2" s="12"/>
      <c r="D2" s="11"/>
      <c r="E2" s="11"/>
      <c r="F2" s="13" t="str">
        <f>(A4)</f>
        <v>Lukács V.</v>
      </c>
      <c r="G2" s="11"/>
      <c r="H2" s="11"/>
      <c r="I2" s="11"/>
      <c r="J2" s="13" t="str">
        <f>(A5)</f>
        <v>Mártonfi</v>
      </c>
      <c r="K2" s="11"/>
      <c r="L2" s="11"/>
      <c r="M2" s="11"/>
      <c r="N2" s="13" t="str">
        <f>(A6)</f>
        <v>Simon F.</v>
      </c>
      <c r="O2" s="11"/>
      <c r="P2" s="11"/>
      <c r="Q2" s="11"/>
      <c r="R2" s="13" t="str">
        <f>(A7)</f>
        <v>Csekei</v>
      </c>
      <c r="S2" s="11"/>
      <c r="T2" s="11"/>
      <c r="U2" s="11"/>
      <c r="V2" s="13" t="str">
        <f>(A8)</f>
        <v>Menyhárt</v>
      </c>
      <c r="W2" s="11"/>
      <c r="X2" s="11"/>
      <c r="Y2" s="11"/>
      <c r="Z2" s="13" t="str">
        <f>(A9)</f>
        <v>Komáromi</v>
      </c>
      <c r="AA2" s="11"/>
      <c r="AB2" s="11"/>
      <c r="AC2" s="11"/>
      <c r="AD2" s="13" t="str">
        <f>(A10)</f>
        <v>Böcskei I.</v>
      </c>
      <c r="AE2" s="11"/>
      <c r="AF2" s="11"/>
      <c r="AG2" s="11"/>
      <c r="AH2" s="13" t="str">
        <f>(A11)</f>
        <v>Németh I.</v>
      </c>
      <c r="AI2" s="11"/>
      <c r="AJ2" s="11"/>
      <c r="AK2" s="11"/>
      <c r="AL2" s="13" t="str">
        <f>(A12)</f>
        <v>Bors</v>
      </c>
      <c r="AM2" s="11"/>
      <c r="AN2" s="11"/>
      <c r="AO2" s="11"/>
      <c r="AP2" s="14"/>
      <c r="AQ2" s="15" t="s">
        <v>23</v>
      </c>
      <c r="AR2" s="16" t="s">
        <v>24</v>
      </c>
      <c r="AS2" s="16" t="s">
        <v>25</v>
      </c>
      <c r="AT2" s="16" t="s">
        <v>26</v>
      </c>
      <c r="AU2" s="16" t="s">
        <v>27</v>
      </c>
      <c r="AV2" s="16" t="s">
        <v>28</v>
      </c>
      <c r="AW2" s="17" t="s">
        <v>29</v>
      </c>
      <c r="AY2" s="18" t="s">
        <v>30</v>
      </c>
      <c r="AZ2" s="19"/>
      <c r="BA2" s="20" t="s">
        <v>31</v>
      </c>
    </row>
    <row r="3" spans="1:53" ht="22.5" customHeight="1" thickTop="1" x14ac:dyDescent="0.25">
      <c r="A3" s="62" t="s">
        <v>110</v>
      </c>
      <c r="B3" s="21"/>
      <c r="C3" s="22"/>
      <c r="D3" s="22"/>
      <c r="E3" s="22"/>
      <c r="F3" s="23">
        <v>9</v>
      </c>
      <c r="G3" s="35">
        <f>(N62)</f>
        <v>3</v>
      </c>
      <c r="H3" s="35">
        <f>(P62)</f>
        <v>2</v>
      </c>
      <c r="I3" s="25" t="str">
        <f>IF(G3=".","-",IF(G3&gt;H3,"g",IF(G3=H3,"d","v")))</f>
        <v>g</v>
      </c>
      <c r="J3" s="23">
        <v>8</v>
      </c>
      <c r="K3" s="24">
        <f>(N56)</f>
        <v>3</v>
      </c>
      <c r="L3" s="24">
        <f>(P56)</f>
        <v>1</v>
      </c>
      <c r="M3" s="25" t="str">
        <f>IF(K3=".","-",IF(K3&gt;L3,"g",IF(K3=L3,"d","v")))</f>
        <v>g</v>
      </c>
      <c r="N3" s="23">
        <v>7</v>
      </c>
      <c r="O3" s="24">
        <f>(N50)</f>
        <v>6</v>
      </c>
      <c r="P3" s="24">
        <f>(P50)</f>
        <v>3</v>
      </c>
      <c r="Q3" s="25" t="str">
        <f>IF(O3=".","-",IF(O3&gt;P3,"g",IF(O3=P3,"d","v")))</f>
        <v>g</v>
      </c>
      <c r="R3" s="23">
        <v>6</v>
      </c>
      <c r="S3" s="24">
        <f>(N44)</f>
        <v>3</v>
      </c>
      <c r="T3" s="24">
        <f>(P44)</f>
        <v>0</v>
      </c>
      <c r="U3" s="25" t="str">
        <f>IF(S3=".","-",IF(S3&gt;T3,"g",IF(S3=T3,"d","v")))</f>
        <v>g</v>
      </c>
      <c r="V3" s="23">
        <v>5</v>
      </c>
      <c r="W3" s="24">
        <f>(N38)</f>
        <v>5</v>
      </c>
      <c r="X3" s="24">
        <f>(P38)</f>
        <v>0</v>
      </c>
      <c r="Y3" s="25" t="str">
        <f>IF(W3=".","-",IF(W3&gt;X3,"g",IF(W3=X3,"d","v")))</f>
        <v>g</v>
      </c>
      <c r="Z3" s="23">
        <v>4</v>
      </c>
      <c r="AA3" s="24">
        <f>(N32)</f>
        <v>2</v>
      </c>
      <c r="AB3" s="24">
        <f>(P32)</f>
        <v>0</v>
      </c>
      <c r="AC3" s="25" t="str">
        <f t="shared" ref="AC3:AC8" si="0">IF(AA3=".","-",IF(AA3&gt;AB3,"g",IF(AA3=AB3,"d","v")))</f>
        <v>g</v>
      </c>
      <c r="AD3" s="23">
        <v>3</v>
      </c>
      <c r="AE3" s="24">
        <f>(N26)</f>
        <v>2</v>
      </c>
      <c r="AF3" s="24">
        <f>(P26)</f>
        <v>0</v>
      </c>
      <c r="AG3" s="25" t="str">
        <f t="shared" ref="AG3:AG9" si="1">IF(AE3=".","-",IF(AE3&gt;AF3,"g",IF(AE3=AF3,"d","v")))</f>
        <v>g</v>
      </c>
      <c r="AH3" s="23">
        <v>2</v>
      </c>
      <c r="AI3" s="24">
        <f>(N20)</f>
        <v>2</v>
      </c>
      <c r="AJ3" s="24">
        <f>(P20)</f>
        <v>1</v>
      </c>
      <c r="AK3" s="25" t="str">
        <f t="shared" ref="AK3:AK10" si="2">IF(AI3=".","-",IF(AI3&gt;AJ3,"g",IF(AI3=AJ3,"d","v")))</f>
        <v>g</v>
      </c>
      <c r="AL3" s="23">
        <v>1</v>
      </c>
      <c r="AM3" s="24">
        <f>(N14)</f>
        <v>5</v>
      </c>
      <c r="AN3" s="24">
        <f>(P14)</f>
        <v>1</v>
      </c>
      <c r="AO3" s="25" t="str">
        <f t="shared" ref="AO3:AO11" si="3">IF(AM3=".","-",IF(AM3&gt;AN3,"g",IF(AM3=AN3,"d","v")))</f>
        <v>g</v>
      </c>
      <c r="AP3" s="26"/>
      <c r="AQ3" s="27">
        <f t="shared" ref="AQ3:AQ12" si="4">SUM(AR3:AT3)</f>
        <v>9</v>
      </c>
      <c r="AR3" s="28">
        <f t="shared" ref="AR3:AR12" si="5">COUNTIF(B3:AO3,"g")</f>
        <v>9</v>
      </c>
      <c r="AS3" s="28">
        <f t="shared" ref="AS3:AS12" si="6">COUNTIF(B3:AO3,"d")</f>
        <v>0</v>
      </c>
      <c r="AT3" s="28">
        <f t="shared" ref="AT3:AT12" si="7">COUNTIF(B3:AO3,"v")</f>
        <v>0</v>
      </c>
      <c r="AU3" s="29">
        <f>SUM(IF(O3&lt;&gt;".",O3)+IF(S3&lt;&gt;".",S3)+IF(W3&lt;&gt;".",W3)+IF(AA3&lt;&gt;".",AA3)+IF(AE3&lt;&gt;".",AE3)+IF(AI3&lt;&gt;".",AI3)+IF(AM3&lt;&gt;".",AM3)+IF(G3&lt;&gt;".",G3)+IF(K3&lt;&gt;".",K3))</f>
        <v>31</v>
      </c>
      <c r="AV3" s="29">
        <f>SUM(IF(P3&lt;&gt;".",P3)+IF(T3&lt;&gt;".",T3)+IF(X3&lt;&gt;".",X3)+IF(AB3&lt;&gt;".",AB3)+IF(AF3&lt;&gt;".",AF3)+IF(AJ3&lt;&gt;".",AJ3)+IF(AN3&lt;&gt;".",AN3)+IF(H3&lt;&gt;".",H3)+IF(L3&lt;&gt;".",L3))</f>
        <v>8</v>
      </c>
      <c r="AW3" s="30">
        <f t="shared" ref="AW3:AW12" si="8">SUM(AR3*3+AS3*1)</f>
        <v>27</v>
      </c>
      <c r="AY3" s="31">
        <f t="shared" ref="AY3:AY12" si="9">RANK(AW3,$AW$3:$AW$12,0)</f>
        <v>1</v>
      </c>
      <c r="AZ3" s="32"/>
      <c r="BA3" s="33">
        <f t="shared" ref="BA3:BA12" si="10">SUM(AU3-AV3)</f>
        <v>23</v>
      </c>
    </row>
    <row r="4" spans="1:53" ht="22.5" customHeight="1" x14ac:dyDescent="0.25">
      <c r="A4" s="63" t="s">
        <v>119</v>
      </c>
      <c r="B4" s="34">
        <v>9</v>
      </c>
      <c r="C4" s="35">
        <f>(P62)</f>
        <v>2</v>
      </c>
      <c r="D4" s="35">
        <f>(N62)</f>
        <v>3</v>
      </c>
      <c r="E4" s="64" t="str">
        <f t="shared" ref="E4:E12" si="11">IF(C4=".","-",IF(C4&gt;D4,"g",IF(C4=D4,"d","v")))</f>
        <v>v</v>
      </c>
      <c r="F4" s="37"/>
      <c r="G4" s="38"/>
      <c r="H4" s="38"/>
      <c r="I4" s="38"/>
      <c r="J4" s="34">
        <v>7</v>
      </c>
      <c r="K4" s="35">
        <f>(N51)</f>
        <v>3</v>
      </c>
      <c r="L4" s="35">
        <f>(P51)</f>
        <v>2</v>
      </c>
      <c r="M4" s="36" t="str">
        <f>IF(K4=".","-",IF(K4&gt;L4,"g",IF(K4=L4,"d","v")))</f>
        <v>g</v>
      </c>
      <c r="N4" s="34">
        <v>6</v>
      </c>
      <c r="O4" s="35">
        <f>(N45)</f>
        <v>2</v>
      </c>
      <c r="P4" s="35">
        <f>(P45)</f>
        <v>1</v>
      </c>
      <c r="Q4" s="36" t="str">
        <f>IF(O4=".","-",IF(O4&gt;P4,"g",IF(O4=P4,"d","v")))</f>
        <v>g</v>
      </c>
      <c r="R4" s="34">
        <v>5</v>
      </c>
      <c r="S4" s="35">
        <f>(N39)</f>
        <v>2</v>
      </c>
      <c r="T4" s="35">
        <f>(P39)</f>
        <v>1</v>
      </c>
      <c r="U4" s="36" t="str">
        <f>IF(S4=".","-",IF(S4&gt;T4,"g",IF(S4=T4,"d","v")))</f>
        <v>g</v>
      </c>
      <c r="V4" s="34">
        <v>4</v>
      </c>
      <c r="W4" s="35">
        <f>(P33)</f>
        <v>1</v>
      </c>
      <c r="X4" s="35">
        <f>(N33)</f>
        <v>2</v>
      </c>
      <c r="Y4" s="36" t="str">
        <f>IF(W4=".","-",IF(W4&gt;X4,"g",IF(W4=X4,"d","v")))</f>
        <v>v</v>
      </c>
      <c r="Z4" s="34">
        <v>3</v>
      </c>
      <c r="AA4" s="35">
        <f>(N27)</f>
        <v>2</v>
      </c>
      <c r="AB4" s="35">
        <f>(P27)</f>
        <v>0</v>
      </c>
      <c r="AC4" s="36" t="str">
        <f t="shared" si="0"/>
        <v>g</v>
      </c>
      <c r="AD4" s="34">
        <v>2</v>
      </c>
      <c r="AE4" s="35">
        <f>(N21)</f>
        <v>2</v>
      </c>
      <c r="AF4" s="35">
        <f>(P21)</f>
        <v>0</v>
      </c>
      <c r="AG4" s="36" t="str">
        <f t="shared" si="1"/>
        <v>g</v>
      </c>
      <c r="AH4" s="34">
        <v>1</v>
      </c>
      <c r="AI4" s="35">
        <f>(N15)</f>
        <v>1</v>
      </c>
      <c r="AJ4" s="35">
        <f>(P15)</f>
        <v>1</v>
      </c>
      <c r="AK4" s="36" t="str">
        <f t="shared" si="2"/>
        <v>d</v>
      </c>
      <c r="AL4" s="34">
        <v>8</v>
      </c>
      <c r="AM4" s="35">
        <f>(N57)</f>
        <v>4</v>
      </c>
      <c r="AN4" s="35">
        <f>(P57)</f>
        <v>0</v>
      </c>
      <c r="AO4" s="36" t="str">
        <f t="shared" si="3"/>
        <v>g</v>
      </c>
      <c r="AP4" s="39"/>
      <c r="AQ4" s="27">
        <f t="shared" si="4"/>
        <v>9</v>
      </c>
      <c r="AR4" s="28">
        <f t="shared" si="5"/>
        <v>6</v>
      </c>
      <c r="AS4" s="28">
        <f t="shared" si="6"/>
        <v>1</v>
      </c>
      <c r="AT4" s="28">
        <f t="shared" si="7"/>
        <v>2</v>
      </c>
      <c r="AU4" s="29">
        <f>SUM(IF(O4&lt;&gt;".",O4)+IF(S4&lt;&gt;".",S4)+IF(W4&lt;&gt;".",W4)+IF(AA4&lt;&gt;".",AA4)+IF(AE4&lt;&gt;".",AE4)+IF(AI4&lt;&gt;".",AI4)+IF(AM4&lt;&gt;".",AM4)+IF(C4&lt;&gt;".",C4)+IF(K4&lt;&gt;".",K4))</f>
        <v>19</v>
      </c>
      <c r="AV4" s="29">
        <f>SUM(IF(P4&lt;&gt;".",P4)+IF(T4&lt;&gt;".",T4)+IF(X4&lt;&gt;".",X4)+IF(AB4&lt;&gt;".",AB4)+IF(AF4&lt;&gt;".",AF4)+IF(AJ4&lt;&gt;".",AJ4)+IF(AN4&lt;&gt;".",AN4)+IF(D4&lt;&gt;".",D4)+IF(L4&lt;&gt;".",L4))</f>
        <v>10</v>
      </c>
      <c r="AW4" s="40">
        <f t="shared" si="8"/>
        <v>19</v>
      </c>
      <c r="AY4" s="31">
        <f t="shared" si="9"/>
        <v>2</v>
      </c>
      <c r="AZ4" s="32"/>
      <c r="BA4" s="33">
        <f t="shared" si="10"/>
        <v>9</v>
      </c>
    </row>
    <row r="5" spans="1:53" ht="22.5" customHeight="1" x14ac:dyDescent="0.25">
      <c r="A5" s="63" t="s">
        <v>120</v>
      </c>
      <c r="B5" s="34">
        <v>8</v>
      </c>
      <c r="C5" s="35">
        <f>(P56)</f>
        <v>1</v>
      </c>
      <c r="D5" s="35">
        <f>(N56)</f>
        <v>3</v>
      </c>
      <c r="E5" s="64" t="str">
        <f t="shared" si="11"/>
        <v>v</v>
      </c>
      <c r="F5" s="34">
        <v>7</v>
      </c>
      <c r="G5" s="35">
        <f>(P51)</f>
        <v>2</v>
      </c>
      <c r="H5" s="35">
        <f>(N51)</f>
        <v>3</v>
      </c>
      <c r="I5" s="64" t="str">
        <f t="shared" ref="I5:I12" si="12">IF(G5=".","-",IF(G5&gt;H5,"g",IF(G5=H5,"d","v")))</f>
        <v>v</v>
      </c>
      <c r="J5" s="37"/>
      <c r="K5" s="38"/>
      <c r="L5" s="38"/>
      <c r="M5" s="38"/>
      <c r="N5" s="34">
        <v>5</v>
      </c>
      <c r="O5" s="35">
        <f>(N40)</f>
        <v>2</v>
      </c>
      <c r="P5" s="35">
        <f>(P40)</f>
        <v>0</v>
      </c>
      <c r="Q5" s="36" t="str">
        <f>IF(O5=".","-",IF(O5&gt;P5,"g",IF(O5=P5,"d","v")))</f>
        <v>g</v>
      </c>
      <c r="R5" s="34">
        <v>4</v>
      </c>
      <c r="S5" s="35">
        <f>(N34)</f>
        <v>1</v>
      </c>
      <c r="T5" s="35">
        <f>(P34)</f>
        <v>1</v>
      </c>
      <c r="U5" s="36" t="str">
        <f>IF(S5=".","-",IF(S5&gt;T5,"g",IF(S5=T5,"d","v")))</f>
        <v>d</v>
      </c>
      <c r="V5" s="34">
        <v>3</v>
      </c>
      <c r="W5" s="35">
        <f>(N28)</f>
        <v>2</v>
      </c>
      <c r="X5" s="35">
        <f>(P28)</f>
        <v>0</v>
      </c>
      <c r="Y5" s="36" t="str">
        <f>IF(W5=".","-",IF(W5&gt;X5,"g",IF(W5=X5,"d","v")))</f>
        <v>g</v>
      </c>
      <c r="Z5" s="34">
        <v>2</v>
      </c>
      <c r="AA5" s="35">
        <f>(N22)</f>
        <v>2</v>
      </c>
      <c r="AB5" s="35">
        <f>(P22)</f>
        <v>0</v>
      </c>
      <c r="AC5" s="36" t="str">
        <f t="shared" si="0"/>
        <v>g</v>
      </c>
      <c r="AD5" s="34">
        <v>1</v>
      </c>
      <c r="AE5" s="35">
        <f>(N16)</f>
        <v>1</v>
      </c>
      <c r="AF5" s="35">
        <f>(P16)</f>
        <v>1</v>
      </c>
      <c r="AG5" s="36" t="str">
        <f t="shared" si="1"/>
        <v>d</v>
      </c>
      <c r="AH5" s="34">
        <v>9</v>
      </c>
      <c r="AI5" s="35">
        <f>(N63)</f>
        <v>3</v>
      </c>
      <c r="AJ5" s="35">
        <f>(P63)</f>
        <v>2</v>
      </c>
      <c r="AK5" s="36" t="str">
        <f t="shared" si="2"/>
        <v>g</v>
      </c>
      <c r="AL5" s="34">
        <v>6</v>
      </c>
      <c r="AM5" s="35">
        <f>(N46)</f>
        <v>4</v>
      </c>
      <c r="AN5" s="35">
        <f>(P46)</f>
        <v>0</v>
      </c>
      <c r="AO5" s="36" t="str">
        <f t="shared" si="3"/>
        <v>g</v>
      </c>
      <c r="AP5" s="39"/>
      <c r="AQ5" s="27">
        <f t="shared" si="4"/>
        <v>9</v>
      </c>
      <c r="AR5" s="28">
        <f t="shared" si="5"/>
        <v>5</v>
      </c>
      <c r="AS5" s="28">
        <f t="shared" si="6"/>
        <v>2</v>
      </c>
      <c r="AT5" s="28">
        <f t="shared" si="7"/>
        <v>2</v>
      </c>
      <c r="AU5" s="29">
        <f>SUM(IF(O5&lt;&gt;".",O5)+IF(S5&lt;&gt;".",S5)+IF(W5&lt;&gt;".",W5)+IF(AA5&lt;&gt;".",AA5)+IF(AE5&lt;&gt;".",AE5)+IF(AI5&lt;&gt;".",AI5)+IF(AM5&lt;&gt;".",AM5)+IF(G5&lt;&gt;".",G5)+IF(C5&lt;&gt;".",C5))</f>
        <v>18</v>
      </c>
      <c r="AV5" s="29">
        <f>SUM(IF(P5&lt;&gt;".",P5)+IF(T5&lt;&gt;".",T5)+IF(X5&lt;&gt;".",X5)+IF(AB5&lt;&gt;".",AB5)+IF(AF5&lt;&gt;".",AF5)+IF(AJ5&lt;&gt;".",AJ5)+IF(AN5&lt;&gt;".",AN5)+IF(H5&lt;&gt;".",H5)+IF(D5&lt;&gt;".",D5))</f>
        <v>10</v>
      </c>
      <c r="AW5" s="40">
        <f t="shared" si="8"/>
        <v>17</v>
      </c>
      <c r="AY5" s="31">
        <f t="shared" si="9"/>
        <v>4</v>
      </c>
      <c r="AZ5" s="32"/>
      <c r="BA5" s="33">
        <f t="shared" si="10"/>
        <v>8</v>
      </c>
    </row>
    <row r="6" spans="1:53" ht="22.5" customHeight="1" x14ac:dyDescent="0.25">
      <c r="A6" s="63" t="s">
        <v>128</v>
      </c>
      <c r="B6" s="34">
        <v>7</v>
      </c>
      <c r="C6" s="35">
        <f>(P50)</f>
        <v>3</v>
      </c>
      <c r="D6" s="35">
        <f>(N50)</f>
        <v>6</v>
      </c>
      <c r="E6" s="64" t="str">
        <f t="shared" si="11"/>
        <v>v</v>
      </c>
      <c r="F6" s="34">
        <v>6</v>
      </c>
      <c r="G6" s="35">
        <f>(P45)</f>
        <v>1</v>
      </c>
      <c r="H6" s="35">
        <f>(N45)</f>
        <v>2</v>
      </c>
      <c r="I6" s="64" t="str">
        <f t="shared" si="12"/>
        <v>v</v>
      </c>
      <c r="J6" s="34">
        <v>5</v>
      </c>
      <c r="K6" s="35">
        <f>(P40)</f>
        <v>0</v>
      </c>
      <c r="L6" s="35">
        <f>(N40)</f>
        <v>2</v>
      </c>
      <c r="M6" s="64" t="str">
        <f t="shared" ref="M6:M12" si="13">IF(K6=".","-",IF(K6&gt;L6,"g",IF(K6=L6,"d","v")))</f>
        <v>v</v>
      </c>
      <c r="N6" s="37"/>
      <c r="O6" s="38"/>
      <c r="P6" s="38"/>
      <c r="Q6" s="38"/>
      <c r="R6" s="34">
        <v>3</v>
      </c>
      <c r="S6" s="35">
        <f>(N29)</f>
        <v>1</v>
      </c>
      <c r="T6" s="35">
        <f>(P29)</f>
        <v>0</v>
      </c>
      <c r="U6" s="36" t="str">
        <f>IF(S6=".","-",IF(S6&gt;T6,"g",IF(S6=T6,"d","v")))</f>
        <v>g</v>
      </c>
      <c r="V6" s="34">
        <v>2</v>
      </c>
      <c r="W6" s="35">
        <f>(N23)</f>
        <v>1</v>
      </c>
      <c r="X6" s="35">
        <f>(P23)</f>
        <v>2</v>
      </c>
      <c r="Y6" s="36" t="str">
        <f>IF(W6=".","-",IF(W6&gt;X6,"g",IF(W6=X6,"d","v")))</f>
        <v>v</v>
      </c>
      <c r="Z6" s="34">
        <v>1</v>
      </c>
      <c r="AA6" s="35">
        <f>(N17)</f>
        <v>0</v>
      </c>
      <c r="AB6" s="35">
        <f>(P17)</f>
        <v>2</v>
      </c>
      <c r="AC6" s="36" t="str">
        <f t="shared" si="0"/>
        <v>v</v>
      </c>
      <c r="AD6" s="34">
        <v>9</v>
      </c>
      <c r="AE6" s="35">
        <f>(N64)</f>
        <v>2</v>
      </c>
      <c r="AF6" s="35">
        <f>(P64)</f>
        <v>0</v>
      </c>
      <c r="AG6" s="36" t="str">
        <f t="shared" si="1"/>
        <v>g</v>
      </c>
      <c r="AH6" s="34">
        <v>8</v>
      </c>
      <c r="AI6" s="35">
        <f>(N58)</f>
        <v>2</v>
      </c>
      <c r="AJ6" s="35">
        <f>(P58)</f>
        <v>1</v>
      </c>
      <c r="AK6" s="36" t="str">
        <f t="shared" si="2"/>
        <v>g</v>
      </c>
      <c r="AL6" s="34">
        <v>4</v>
      </c>
      <c r="AM6" s="35">
        <f>(N35)</f>
        <v>1</v>
      </c>
      <c r="AN6" s="35">
        <f>(P35)</f>
        <v>1</v>
      </c>
      <c r="AO6" s="36" t="str">
        <f t="shared" si="3"/>
        <v>d</v>
      </c>
      <c r="AP6" s="39"/>
      <c r="AQ6" s="27">
        <f t="shared" si="4"/>
        <v>9</v>
      </c>
      <c r="AR6" s="28">
        <f t="shared" si="5"/>
        <v>3</v>
      </c>
      <c r="AS6" s="28">
        <f t="shared" si="6"/>
        <v>1</v>
      </c>
      <c r="AT6" s="28">
        <f t="shared" si="7"/>
        <v>5</v>
      </c>
      <c r="AU6" s="29">
        <f>SUM(IF(C6&lt;&gt;".",C6)+IF(S6&lt;&gt;".",S6)+IF(W6&lt;&gt;".",W6)+IF(AA6&lt;&gt;".",AA6)+IF(AE6&lt;&gt;".",AE6)+IF(AI6&lt;&gt;".",AI6)+IF(AM6&lt;&gt;".",AM6)+IF(G6&lt;&gt;".",G6)+IF(K6&lt;&gt;".",K6))</f>
        <v>11</v>
      </c>
      <c r="AV6" s="29">
        <f>SUM(IF(D6&lt;&gt;".",D6)+IF(T6&lt;&gt;".",T6)+IF(X6&lt;&gt;".",X6)+IF(AB6&lt;&gt;".",AB6)+IF(AF6&lt;&gt;".",AF6)+IF(AJ6&lt;&gt;".",AJ6)+IF(AN6&lt;&gt;".",AN6)+IF(H6&lt;&gt;".",H6)+IF(L6&lt;&gt;".",L6))</f>
        <v>16</v>
      </c>
      <c r="AW6" s="40">
        <f t="shared" si="8"/>
        <v>10</v>
      </c>
      <c r="AY6" s="31">
        <f t="shared" si="9"/>
        <v>5</v>
      </c>
      <c r="AZ6" s="32"/>
      <c r="BA6" s="33">
        <f t="shared" si="10"/>
        <v>-5</v>
      </c>
    </row>
    <row r="7" spans="1:53" ht="22.5" customHeight="1" x14ac:dyDescent="0.25">
      <c r="A7" s="63" t="s">
        <v>129</v>
      </c>
      <c r="B7" s="34">
        <v>6</v>
      </c>
      <c r="C7" s="35">
        <f>(P44)</f>
        <v>0</v>
      </c>
      <c r="D7" s="35">
        <f>(N44)</f>
        <v>3</v>
      </c>
      <c r="E7" s="64" t="str">
        <f t="shared" si="11"/>
        <v>v</v>
      </c>
      <c r="F7" s="34">
        <v>5</v>
      </c>
      <c r="G7" s="35">
        <f>(P39)</f>
        <v>1</v>
      </c>
      <c r="H7" s="35">
        <f>(N39)</f>
        <v>2</v>
      </c>
      <c r="I7" s="64" t="str">
        <f t="shared" si="12"/>
        <v>v</v>
      </c>
      <c r="J7" s="34">
        <v>4</v>
      </c>
      <c r="K7" s="35">
        <f>(P34)</f>
        <v>1</v>
      </c>
      <c r="L7" s="35">
        <f>(N34)</f>
        <v>1</v>
      </c>
      <c r="M7" s="64" t="str">
        <f t="shared" si="13"/>
        <v>d</v>
      </c>
      <c r="N7" s="34">
        <v>3</v>
      </c>
      <c r="O7" s="35">
        <f>(P29)</f>
        <v>0</v>
      </c>
      <c r="P7" s="35">
        <f>(N29)</f>
        <v>1</v>
      </c>
      <c r="Q7" s="64" t="str">
        <f t="shared" ref="Q7:Q12" si="14">IF(O7=".","-",IF(O7&gt;P7,"g",IF(O7=P7,"d","v")))</f>
        <v>v</v>
      </c>
      <c r="R7" s="37"/>
      <c r="S7" s="38"/>
      <c r="T7" s="38"/>
      <c r="U7" s="38"/>
      <c r="V7" s="34">
        <v>1</v>
      </c>
      <c r="W7" s="35">
        <f>(N18)</f>
        <v>0</v>
      </c>
      <c r="X7" s="35">
        <f>(P18)</f>
        <v>1</v>
      </c>
      <c r="Y7" s="36" t="str">
        <f>IF(W7=".","-",IF(W7&gt;X7,"g",IF(W7=X7,"d","v")))</f>
        <v>v</v>
      </c>
      <c r="Z7" s="34">
        <v>9</v>
      </c>
      <c r="AA7" s="35">
        <f>(N65)</f>
        <v>1</v>
      </c>
      <c r="AB7" s="35">
        <f>(P65)</f>
        <v>1</v>
      </c>
      <c r="AC7" s="36" t="str">
        <f t="shared" si="0"/>
        <v>d</v>
      </c>
      <c r="AD7" s="34">
        <v>8</v>
      </c>
      <c r="AE7" s="35">
        <f>(N59)</f>
        <v>2</v>
      </c>
      <c r="AF7" s="35">
        <f>(P59)</f>
        <v>0</v>
      </c>
      <c r="AG7" s="36" t="str">
        <f t="shared" si="1"/>
        <v>g</v>
      </c>
      <c r="AH7" s="34">
        <v>7</v>
      </c>
      <c r="AI7" s="35">
        <f>(N52)</f>
        <v>0</v>
      </c>
      <c r="AJ7" s="35" t="str">
        <f>(P52)</f>
        <v>.</v>
      </c>
      <c r="AK7" s="36" t="str">
        <f t="shared" si="2"/>
        <v>v</v>
      </c>
      <c r="AL7" s="34">
        <v>2</v>
      </c>
      <c r="AM7" s="35">
        <f>(N24)</f>
        <v>2</v>
      </c>
      <c r="AN7" s="35">
        <f>(P24)</f>
        <v>0</v>
      </c>
      <c r="AO7" s="36" t="str">
        <f t="shared" si="3"/>
        <v>g</v>
      </c>
      <c r="AP7" s="39"/>
      <c r="AQ7" s="27">
        <f t="shared" si="4"/>
        <v>9</v>
      </c>
      <c r="AR7" s="28">
        <f t="shared" si="5"/>
        <v>2</v>
      </c>
      <c r="AS7" s="28">
        <f t="shared" si="6"/>
        <v>2</v>
      </c>
      <c r="AT7" s="28">
        <f t="shared" si="7"/>
        <v>5</v>
      </c>
      <c r="AU7" s="29">
        <f>SUM(IF(O7&lt;&gt;".",O7)+IF(C7&lt;&gt;".",C7)+IF(W7&lt;&gt;".",W7)+IF(AA7&lt;&gt;".",AA7)+IF(AE7&lt;&gt;".",AE7)+IF(AI7&lt;&gt;".",AI7)+IF(AM7&lt;&gt;".",AM7)+IF(G7&lt;&gt;".",G7)+IF(K7&lt;&gt;".",K7))</f>
        <v>7</v>
      </c>
      <c r="AV7" s="29">
        <f>SUM(IF(P7&lt;&gt;".",P7)+IF(D7&lt;&gt;".",D7)+IF(X7&lt;&gt;".",X7)+IF(AB7&lt;&gt;".",AB7)+IF(AF7&lt;&gt;".",AF7)+IF(AJ7&lt;&gt;".",AJ7)+IF(AN7&lt;&gt;".",AN7)+IF(H7&lt;&gt;".",H7)+IF(L7&lt;&gt;".",L7))</f>
        <v>9</v>
      </c>
      <c r="AW7" s="40">
        <f t="shared" si="8"/>
        <v>8</v>
      </c>
      <c r="AY7" s="31">
        <v>7</v>
      </c>
      <c r="AZ7" s="32"/>
      <c r="BA7" s="33">
        <f t="shared" si="10"/>
        <v>-2</v>
      </c>
    </row>
    <row r="8" spans="1:53" ht="22.5" customHeight="1" x14ac:dyDescent="0.25">
      <c r="A8" s="63" t="s">
        <v>139</v>
      </c>
      <c r="B8" s="34">
        <v>5</v>
      </c>
      <c r="C8" s="35">
        <f>(P38)</f>
        <v>0</v>
      </c>
      <c r="D8" s="35">
        <f>(N38)</f>
        <v>5</v>
      </c>
      <c r="E8" s="64" t="str">
        <f t="shared" si="11"/>
        <v>v</v>
      </c>
      <c r="F8" s="34">
        <v>4</v>
      </c>
      <c r="G8" s="35">
        <f>(N33)</f>
        <v>2</v>
      </c>
      <c r="H8" s="35">
        <f>(P33)</f>
        <v>1</v>
      </c>
      <c r="I8" s="64" t="str">
        <f t="shared" si="12"/>
        <v>g</v>
      </c>
      <c r="J8" s="34">
        <v>3</v>
      </c>
      <c r="K8" s="35">
        <f>(P28)</f>
        <v>0</v>
      </c>
      <c r="L8" s="35">
        <f>(N28)</f>
        <v>2</v>
      </c>
      <c r="M8" s="64" t="str">
        <f t="shared" si="13"/>
        <v>v</v>
      </c>
      <c r="N8" s="34">
        <v>2</v>
      </c>
      <c r="O8" s="35">
        <f>(P23)</f>
        <v>2</v>
      </c>
      <c r="P8" s="35">
        <f>(N23)</f>
        <v>1</v>
      </c>
      <c r="Q8" s="64" t="str">
        <f t="shared" si="14"/>
        <v>g</v>
      </c>
      <c r="R8" s="34">
        <v>1</v>
      </c>
      <c r="S8" s="35">
        <f>(P18)</f>
        <v>1</v>
      </c>
      <c r="T8" s="35">
        <f>(N18)</f>
        <v>0</v>
      </c>
      <c r="U8" s="64" t="str">
        <f>IF(S8=".","-",IF(S8&gt;T8,"g",IF(S8=T8,"d","v")))</f>
        <v>g</v>
      </c>
      <c r="V8" s="37"/>
      <c r="W8" s="38"/>
      <c r="X8" s="38"/>
      <c r="Y8" s="38"/>
      <c r="Z8" s="34">
        <v>8</v>
      </c>
      <c r="AA8" s="35">
        <f>(N60)</f>
        <v>3</v>
      </c>
      <c r="AB8" s="35">
        <f>(P60)</f>
        <v>0</v>
      </c>
      <c r="AC8" s="36" t="str">
        <f t="shared" si="0"/>
        <v>g</v>
      </c>
      <c r="AD8" s="34">
        <v>7</v>
      </c>
      <c r="AE8" s="35">
        <f>(N53)</f>
        <v>2</v>
      </c>
      <c r="AF8" s="35">
        <f>(P53)</f>
        <v>0</v>
      </c>
      <c r="AG8" s="36" t="str">
        <f t="shared" si="1"/>
        <v>g</v>
      </c>
      <c r="AH8" s="34">
        <v>6</v>
      </c>
      <c r="AI8" s="35">
        <f>(N47)</f>
        <v>0</v>
      </c>
      <c r="AJ8" s="35">
        <f>(P47)</f>
        <v>0</v>
      </c>
      <c r="AK8" s="36" t="str">
        <f t="shared" si="2"/>
        <v>d</v>
      </c>
      <c r="AL8" s="34">
        <v>9</v>
      </c>
      <c r="AM8" s="35">
        <f>(N66)</f>
        <v>2</v>
      </c>
      <c r="AN8" s="35">
        <f>(P66)</f>
        <v>0</v>
      </c>
      <c r="AO8" s="36" t="str">
        <f t="shared" si="3"/>
        <v>g</v>
      </c>
      <c r="AP8" s="39"/>
      <c r="AQ8" s="27">
        <f t="shared" si="4"/>
        <v>9</v>
      </c>
      <c r="AR8" s="28">
        <f t="shared" si="5"/>
        <v>6</v>
      </c>
      <c r="AS8" s="28">
        <f t="shared" si="6"/>
        <v>1</v>
      </c>
      <c r="AT8" s="28">
        <f t="shared" si="7"/>
        <v>2</v>
      </c>
      <c r="AU8" s="29">
        <f>SUM(IF(O8&lt;&gt;".",O8)+IF(S8&lt;&gt;".",S8)+IF(C8&lt;&gt;".",C8)+IF(AA8&lt;&gt;".",AA8)+IF(AE8&lt;&gt;".",AE8)+IF(AI8&lt;&gt;".",AI8)+IF(AM8&lt;&gt;".",AM8)+IF(G8&lt;&gt;".",G8)+IF(K8&lt;&gt;".",K8))</f>
        <v>12</v>
      </c>
      <c r="AV8" s="29">
        <f>SUM(IF(P8&lt;&gt;".",P8)+IF(T8&lt;&gt;".",T8)+IF(D8&lt;&gt;".",D8)+IF(AB8&lt;&gt;".",AB8)+IF(AF8&lt;&gt;".",AF8)+IF(AJ8&lt;&gt;".",AJ8)+IF(AN8&lt;&gt;".",AN8)+IF(H8&lt;&gt;".",H8)+IF(L8&lt;&gt;".",L8))</f>
        <v>9</v>
      </c>
      <c r="AW8" s="40">
        <f t="shared" si="8"/>
        <v>19</v>
      </c>
      <c r="AY8" s="31">
        <v>6</v>
      </c>
      <c r="AZ8" s="32"/>
      <c r="BA8" s="33">
        <f t="shared" si="10"/>
        <v>3</v>
      </c>
    </row>
    <row r="9" spans="1:53" ht="22.5" customHeight="1" x14ac:dyDescent="0.25">
      <c r="A9" s="63" t="s">
        <v>140</v>
      </c>
      <c r="B9" s="34">
        <v>4</v>
      </c>
      <c r="C9" s="35">
        <f>(P32)</f>
        <v>0</v>
      </c>
      <c r="D9" s="35">
        <f>(N32)</f>
        <v>2</v>
      </c>
      <c r="E9" s="64" t="str">
        <f t="shared" si="11"/>
        <v>v</v>
      </c>
      <c r="F9" s="34">
        <v>3</v>
      </c>
      <c r="G9" s="35">
        <f>(P27)</f>
        <v>0</v>
      </c>
      <c r="H9" s="35">
        <f>(N27)</f>
        <v>2</v>
      </c>
      <c r="I9" s="64" t="str">
        <f t="shared" si="12"/>
        <v>v</v>
      </c>
      <c r="J9" s="34">
        <v>2</v>
      </c>
      <c r="K9" s="35">
        <f>(P22)</f>
        <v>0</v>
      </c>
      <c r="L9" s="35">
        <f>(N22)</f>
        <v>2</v>
      </c>
      <c r="M9" s="64" t="str">
        <f t="shared" si="13"/>
        <v>v</v>
      </c>
      <c r="N9" s="34">
        <v>1</v>
      </c>
      <c r="O9" s="35">
        <f>(P17)</f>
        <v>2</v>
      </c>
      <c r="P9" s="35">
        <f>(N17)</f>
        <v>0</v>
      </c>
      <c r="Q9" s="64" t="str">
        <f t="shared" si="14"/>
        <v>g</v>
      </c>
      <c r="R9" s="34">
        <v>9</v>
      </c>
      <c r="S9" s="35">
        <f>(P65)</f>
        <v>1</v>
      </c>
      <c r="T9" s="35">
        <f>(N65)</f>
        <v>1</v>
      </c>
      <c r="U9" s="64" t="str">
        <f>IF(S9=".","-",IF(S9&gt;T9,"g",IF(S9=T9,"d","v")))</f>
        <v>d</v>
      </c>
      <c r="V9" s="34">
        <v>8</v>
      </c>
      <c r="W9" s="35">
        <f>(P60)</f>
        <v>0</v>
      </c>
      <c r="X9" s="35">
        <f>(N60)</f>
        <v>3</v>
      </c>
      <c r="Y9" s="64" t="str">
        <f>IF(W9=".","-",IF(W9&gt;X9,"g",IF(W9=X9,"d","v")))</f>
        <v>v</v>
      </c>
      <c r="Z9" s="37"/>
      <c r="AA9" s="38"/>
      <c r="AB9" s="38"/>
      <c r="AC9" s="38"/>
      <c r="AD9" s="34">
        <v>6</v>
      </c>
      <c r="AE9" s="35">
        <f>(N48)</f>
        <v>1</v>
      </c>
      <c r="AF9" s="35">
        <f>(P48)</f>
        <v>0</v>
      </c>
      <c r="AG9" s="36" t="str">
        <f t="shared" si="1"/>
        <v>g</v>
      </c>
      <c r="AH9" s="34">
        <v>5</v>
      </c>
      <c r="AI9" s="35">
        <f>(N41)</f>
        <v>1</v>
      </c>
      <c r="AJ9" s="35">
        <f>(P41)</f>
        <v>2</v>
      </c>
      <c r="AK9" s="36" t="str">
        <f t="shared" si="2"/>
        <v>v</v>
      </c>
      <c r="AL9" s="34">
        <v>7</v>
      </c>
      <c r="AM9" s="35">
        <f>(N54)</f>
        <v>1</v>
      </c>
      <c r="AN9" s="35">
        <f>(P54)</f>
        <v>0</v>
      </c>
      <c r="AO9" s="36" t="str">
        <f t="shared" si="3"/>
        <v>g</v>
      </c>
      <c r="AP9" s="39"/>
      <c r="AQ9" s="27">
        <f t="shared" si="4"/>
        <v>9</v>
      </c>
      <c r="AR9" s="28">
        <f t="shared" si="5"/>
        <v>3</v>
      </c>
      <c r="AS9" s="28">
        <f t="shared" si="6"/>
        <v>1</v>
      </c>
      <c r="AT9" s="28">
        <f t="shared" si="7"/>
        <v>5</v>
      </c>
      <c r="AU9" s="29">
        <f>SUM(IF(O9&lt;&gt;".",O9)+IF(S9&lt;&gt;".",S9)+IF(W9&lt;&gt;".",W9)+IF(C9&lt;&gt;".",C9)+IF(AE9&lt;&gt;".",AE9)+IF(AI9&lt;&gt;".",AI9)+IF(AM9&lt;&gt;".",AM9)+IF(G9&lt;&gt;".",G9)+IF(K9&lt;&gt;".",K9))</f>
        <v>6</v>
      </c>
      <c r="AV9" s="29">
        <f>SUM(IF(P9&lt;&gt;".",P9)+IF(T9&lt;&gt;".",T9)+IF(X9&lt;&gt;".",X9)+IF(D9&lt;&gt;".",D9)+IF(AF9&lt;&gt;".",AF9)+IF(AJ9&lt;&gt;".",AJ9)+IF(AN9&lt;&gt;".",AN9)+IF(H9&lt;&gt;".",H9)+IF(L9&lt;&gt;".",L9))</f>
        <v>12</v>
      </c>
      <c r="AW9" s="40">
        <f t="shared" si="8"/>
        <v>10</v>
      </c>
      <c r="AY9" s="31">
        <f t="shared" si="9"/>
        <v>5</v>
      </c>
      <c r="AZ9" s="32"/>
      <c r="BA9" s="33">
        <f t="shared" si="10"/>
        <v>-6</v>
      </c>
    </row>
    <row r="10" spans="1:53" ht="22.5" customHeight="1" x14ac:dyDescent="0.25">
      <c r="A10" s="65" t="s">
        <v>149</v>
      </c>
      <c r="B10" s="34">
        <v>3</v>
      </c>
      <c r="C10" s="35">
        <f>(P26)</f>
        <v>0</v>
      </c>
      <c r="D10" s="35">
        <f>(N26)</f>
        <v>2</v>
      </c>
      <c r="E10" s="36" t="str">
        <f t="shared" si="11"/>
        <v>v</v>
      </c>
      <c r="F10" s="34">
        <v>2</v>
      </c>
      <c r="G10" s="35">
        <f>(P21)</f>
        <v>0</v>
      </c>
      <c r="H10" s="35">
        <f>(N21)</f>
        <v>2</v>
      </c>
      <c r="I10" s="36" t="str">
        <f t="shared" si="12"/>
        <v>v</v>
      </c>
      <c r="J10" s="34">
        <v>1</v>
      </c>
      <c r="K10" s="35">
        <f>(P16)</f>
        <v>1</v>
      </c>
      <c r="L10" s="35">
        <f>(N16)</f>
        <v>1</v>
      </c>
      <c r="M10" s="36" t="str">
        <f t="shared" si="13"/>
        <v>d</v>
      </c>
      <c r="N10" s="34">
        <v>9</v>
      </c>
      <c r="O10" s="35">
        <f>(P64)</f>
        <v>0</v>
      </c>
      <c r="P10" s="35">
        <f>(N64)</f>
        <v>2</v>
      </c>
      <c r="Q10" s="36" t="str">
        <f t="shared" si="14"/>
        <v>v</v>
      </c>
      <c r="R10" s="34">
        <v>8</v>
      </c>
      <c r="S10" s="35">
        <f>(P59)</f>
        <v>0</v>
      </c>
      <c r="T10" s="35">
        <f>(N59)</f>
        <v>2</v>
      </c>
      <c r="U10" s="36" t="str">
        <f>IF(S10=".","-",IF(S10&gt;T10,"g",IF(S10=T10,"d","v")))</f>
        <v>v</v>
      </c>
      <c r="V10" s="34">
        <v>7</v>
      </c>
      <c r="W10" s="35">
        <f>(P53)</f>
        <v>0</v>
      </c>
      <c r="X10" s="35">
        <f>(N53)</f>
        <v>2</v>
      </c>
      <c r="Y10" s="36" t="str">
        <f>IF(W10=".","-",IF(W10&gt;X10,"g",IF(W10=X10,"d","v")))</f>
        <v>v</v>
      </c>
      <c r="Z10" s="34">
        <v>6</v>
      </c>
      <c r="AA10" s="35">
        <f>(P48)</f>
        <v>0</v>
      </c>
      <c r="AB10" s="35">
        <f>(N48)</f>
        <v>1</v>
      </c>
      <c r="AC10" s="36" t="str">
        <f>IF(AA10=".","-",IF(AA10&gt;AB10,"g",IF(AA10=AB10,"d","v")))</f>
        <v>v</v>
      </c>
      <c r="AD10" s="37"/>
      <c r="AE10" s="38"/>
      <c r="AF10" s="38"/>
      <c r="AG10" s="38"/>
      <c r="AH10" s="34">
        <v>4</v>
      </c>
      <c r="AI10" s="35">
        <f>(N36)</f>
        <v>0</v>
      </c>
      <c r="AJ10" s="35">
        <f>(P36)</f>
        <v>0</v>
      </c>
      <c r="AK10" s="36" t="str">
        <f t="shared" si="2"/>
        <v>d</v>
      </c>
      <c r="AL10" s="34">
        <v>5</v>
      </c>
      <c r="AM10" s="35">
        <f>(N42)</f>
        <v>1</v>
      </c>
      <c r="AN10" s="35">
        <f>(P42)</f>
        <v>0</v>
      </c>
      <c r="AO10" s="66" t="str">
        <f t="shared" si="3"/>
        <v>g</v>
      </c>
      <c r="AP10" s="67"/>
      <c r="AQ10" s="27">
        <f t="shared" si="4"/>
        <v>9</v>
      </c>
      <c r="AR10" s="28">
        <f t="shared" si="5"/>
        <v>1</v>
      </c>
      <c r="AS10" s="28">
        <f t="shared" si="6"/>
        <v>2</v>
      </c>
      <c r="AT10" s="28">
        <f t="shared" si="7"/>
        <v>6</v>
      </c>
      <c r="AU10" s="29">
        <f>SUM(IF(O10&lt;&gt;".",O10)+IF(S10&lt;&gt;".",S10)+IF(W10&lt;&gt;".",W10)+IF(AA10&lt;&gt;".",AA10)+IF(C10&lt;&gt;".",C10)+IF(AI10&lt;&gt;".",AI10)+IF(AM10&lt;&gt;".",AM10)+IF(G10&lt;&gt;".",G10)+IF(K10&lt;&gt;".",K10))</f>
        <v>2</v>
      </c>
      <c r="AV10" s="29">
        <f>SUM(IF(P10&lt;&gt;".",P10)+IF(T10&lt;&gt;".",T10)+IF(X10&lt;&gt;".",X10)+IF(AB10&lt;&gt;".",AB10)+IF(D10&lt;&gt;".",D10)+IF(AJ10&lt;&gt;".",AJ10)+IF(AN10&lt;&gt;".",AN10)+IF(H10&lt;&gt;".",H10)+IF(L10&lt;&gt;".",L10))</f>
        <v>12</v>
      </c>
      <c r="AW10" s="68">
        <f t="shared" si="8"/>
        <v>5</v>
      </c>
      <c r="AY10" s="31">
        <f t="shared" si="9"/>
        <v>9</v>
      </c>
      <c r="AZ10" s="32"/>
      <c r="BA10" s="33">
        <f t="shared" si="10"/>
        <v>-10</v>
      </c>
    </row>
    <row r="11" spans="1:53" ht="22.5" customHeight="1" x14ac:dyDescent="0.25">
      <c r="A11" s="62" t="s">
        <v>150</v>
      </c>
      <c r="B11" s="69">
        <v>2</v>
      </c>
      <c r="C11" s="70">
        <f>(P20)</f>
        <v>1</v>
      </c>
      <c r="D11" s="70">
        <f>(N20)</f>
        <v>2</v>
      </c>
      <c r="E11" s="64" t="str">
        <f t="shared" si="11"/>
        <v>v</v>
      </c>
      <c r="F11" s="69">
        <v>1</v>
      </c>
      <c r="G11" s="70">
        <f>(P15)</f>
        <v>1</v>
      </c>
      <c r="H11" s="70">
        <f>(N15)</f>
        <v>1</v>
      </c>
      <c r="I11" s="64" t="str">
        <f t="shared" si="12"/>
        <v>d</v>
      </c>
      <c r="J11" s="69">
        <v>9</v>
      </c>
      <c r="K11" s="70">
        <f>(P63)</f>
        <v>2</v>
      </c>
      <c r="L11" s="70">
        <f>(N63)</f>
        <v>3</v>
      </c>
      <c r="M11" s="64" t="str">
        <f t="shared" si="13"/>
        <v>v</v>
      </c>
      <c r="N11" s="69">
        <v>8</v>
      </c>
      <c r="O11" s="70">
        <f>(P58)</f>
        <v>1</v>
      </c>
      <c r="P11" s="70">
        <f>(N58)</f>
        <v>2</v>
      </c>
      <c r="Q11" s="64" t="str">
        <f t="shared" si="14"/>
        <v>v</v>
      </c>
      <c r="R11" s="69">
        <v>7</v>
      </c>
      <c r="S11" s="70" t="str">
        <f>(P52)</f>
        <v>.</v>
      </c>
      <c r="T11" s="70">
        <f>(N52)</f>
        <v>0</v>
      </c>
      <c r="U11" s="64" t="str">
        <f>IF(S11=".","-",IF(S11&gt;T11,"g",IF(S11=T11,"d","v")))</f>
        <v>-</v>
      </c>
      <c r="V11" s="69">
        <v>6</v>
      </c>
      <c r="W11" s="70">
        <f>(P47)</f>
        <v>0</v>
      </c>
      <c r="X11" s="70">
        <f>(N47)</f>
        <v>0</v>
      </c>
      <c r="Y11" s="64" t="str">
        <f>IF(W11=".","-",IF(W11&gt;X11,"g",IF(W11=X11,"d","v")))</f>
        <v>d</v>
      </c>
      <c r="Z11" s="69">
        <v>5</v>
      </c>
      <c r="AA11" s="70">
        <f>(P41)</f>
        <v>2</v>
      </c>
      <c r="AB11" s="70">
        <f>(N41)</f>
        <v>1</v>
      </c>
      <c r="AC11" s="64" t="str">
        <f>IF(AA11=".","-",IF(AA11&gt;AB11,"g",IF(AA11=AB11,"d","v")))</f>
        <v>g</v>
      </c>
      <c r="AD11" s="69">
        <v>4</v>
      </c>
      <c r="AE11" s="70">
        <f>(P36)</f>
        <v>0</v>
      </c>
      <c r="AF11" s="70">
        <f>(N36)</f>
        <v>0</v>
      </c>
      <c r="AG11" s="64" t="str">
        <f>IF(AE11=".","-",IF(AE11&gt;AF11,"g",IF(AE11=AF11,"d","v")))</f>
        <v>d</v>
      </c>
      <c r="AH11" s="71"/>
      <c r="AI11" s="72"/>
      <c r="AJ11" s="72"/>
      <c r="AK11" s="72"/>
      <c r="AL11" s="69">
        <v>3</v>
      </c>
      <c r="AM11" s="70">
        <f>(N30)</f>
        <v>2</v>
      </c>
      <c r="AN11" s="70">
        <f>(P30)</f>
        <v>2</v>
      </c>
      <c r="AO11" s="64" t="str">
        <f t="shared" si="3"/>
        <v>d</v>
      </c>
      <c r="AP11" s="26"/>
      <c r="AQ11" s="27">
        <f t="shared" si="4"/>
        <v>8</v>
      </c>
      <c r="AR11" s="28">
        <f t="shared" si="5"/>
        <v>1</v>
      </c>
      <c r="AS11" s="28">
        <f t="shared" si="6"/>
        <v>4</v>
      </c>
      <c r="AT11" s="28">
        <f t="shared" si="7"/>
        <v>3</v>
      </c>
      <c r="AU11" s="29">
        <f>SUM(IF(O11&lt;&gt;".",O11)+IF(S11&lt;&gt;".",S11)+IF(W11&lt;&gt;".",W11)+IF(AA11&lt;&gt;".",AA11)+IF(AE11&lt;&gt;".",AE11)+IF(C11&lt;&gt;".",C11)+IF(AM11&lt;&gt;".",AM11)+IF(G11&lt;&gt;".",G11)+IF(K11&lt;&gt;".",K11))</f>
        <v>9</v>
      </c>
      <c r="AV11" s="29">
        <f>SUM(IF(P11&lt;&gt;".",P11)+IF(T11&lt;&gt;".",T11)+IF(X11&lt;&gt;".",X11)+IF(AB11&lt;&gt;".",AB11)+IF(AF11&lt;&gt;".",AF11)+IF(D11&lt;&gt;".",D11)+IF(AN11&lt;&gt;".",AN11)+IF(H11&lt;&gt;".",H11)+IF(L11&lt;&gt;".",L11))</f>
        <v>11</v>
      </c>
      <c r="AW11" s="30">
        <f t="shared" si="8"/>
        <v>7</v>
      </c>
      <c r="AY11" s="31">
        <f t="shared" si="9"/>
        <v>8</v>
      </c>
      <c r="AZ11" s="32"/>
      <c r="BA11" s="33">
        <f t="shared" si="10"/>
        <v>-2</v>
      </c>
    </row>
    <row r="12" spans="1:53" ht="22.5" customHeight="1" thickBot="1" x14ac:dyDescent="0.3">
      <c r="A12" s="73" t="s">
        <v>159</v>
      </c>
      <c r="B12" s="74">
        <v>1</v>
      </c>
      <c r="C12" s="75">
        <f>(P14)</f>
        <v>1</v>
      </c>
      <c r="D12" s="75">
        <f>(N14)</f>
        <v>5</v>
      </c>
      <c r="E12" s="76" t="str">
        <f t="shared" si="11"/>
        <v>v</v>
      </c>
      <c r="F12" s="74">
        <v>8</v>
      </c>
      <c r="G12" s="75">
        <f>(P57)</f>
        <v>0</v>
      </c>
      <c r="H12" s="75">
        <f>(N57)</f>
        <v>4</v>
      </c>
      <c r="I12" s="76" t="str">
        <f t="shared" si="12"/>
        <v>v</v>
      </c>
      <c r="J12" s="74">
        <v>6</v>
      </c>
      <c r="K12" s="75">
        <f>(P46)</f>
        <v>0</v>
      </c>
      <c r="L12" s="75">
        <f>(N46)</f>
        <v>4</v>
      </c>
      <c r="M12" s="76" t="str">
        <f t="shared" si="13"/>
        <v>v</v>
      </c>
      <c r="N12" s="74">
        <v>4</v>
      </c>
      <c r="O12" s="75">
        <f>(P35)</f>
        <v>1</v>
      </c>
      <c r="P12" s="75">
        <f>(N35)</f>
        <v>1</v>
      </c>
      <c r="Q12" s="76" t="str">
        <f t="shared" si="14"/>
        <v>d</v>
      </c>
      <c r="R12" s="74">
        <v>2</v>
      </c>
      <c r="S12" s="75">
        <f>(P24)</f>
        <v>0</v>
      </c>
      <c r="T12" s="75">
        <f>(N24)</f>
        <v>2</v>
      </c>
      <c r="U12" s="76" t="str">
        <f>IF(S12=".","-",IF(S12&gt;T12,"g",IF(S12=T12,"d","v")))</f>
        <v>v</v>
      </c>
      <c r="V12" s="74">
        <v>9</v>
      </c>
      <c r="W12" s="75">
        <f>(P66)</f>
        <v>0</v>
      </c>
      <c r="X12" s="75">
        <f>(N66)</f>
        <v>2</v>
      </c>
      <c r="Y12" s="76" t="str">
        <f>IF(W12=".","-",IF(W12&gt;X12,"g",IF(W12=X12,"d","v")))</f>
        <v>v</v>
      </c>
      <c r="Z12" s="74">
        <v>7</v>
      </c>
      <c r="AA12" s="75">
        <f>(P54)</f>
        <v>0</v>
      </c>
      <c r="AB12" s="75">
        <f>(N54)</f>
        <v>1</v>
      </c>
      <c r="AC12" s="76" t="str">
        <f>IF(AA12=".","-",IF(AA12&gt;AB12,"g",IF(AA12=AB12,"d","v")))</f>
        <v>v</v>
      </c>
      <c r="AD12" s="74">
        <v>5</v>
      </c>
      <c r="AE12" s="75">
        <f>(P42)</f>
        <v>0</v>
      </c>
      <c r="AF12" s="75">
        <f>(N42)</f>
        <v>1</v>
      </c>
      <c r="AG12" s="76" t="str">
        <f>IF(AE12=".","-",IF(AE12&gt;AF12,"g",IF(AE12=AF12,"d","v")))</f>
        <v>v</v>
      </c>
      <c r="AH12" s="74">
        <v>3</v>
      </c>
      <c r="AI12" s="75">
        <f>(P30)</f>
        <v>2</v>
      </c>
      <c r="AJ12" s="75">
        <f>(N30)</f>
        <v>2</v>
      </c>
      <c r="AK12" s="76" t="str">
        <f>IF(AI12=".","-",IF(AI12&gt;AJ12,"g",IF(AI12=AJ12,"d","v")))</f>
        <v>d</v>
      </c>
      <c r="AL12" s="77"/>
      <c r="AM12" s="78"/>
      <c r="AN12" s="78"/>
      <c r="AO12" s="79"/>
      <c r="AP12" s="67"/>
      <c r="AQ12" s="80">
        <f t="shared" si="4"/>
        <v>9</v>
      </c>
      <c r="AR12" s="81">
        <f t="shared" si="5"/>
        <v>0</v>
      </c>
      <c r="AS12" s="81">
        <f t="shared" si="6"/>
        <v>2</v>
      </c>
      <c r="AT12" s="81">
        <f t="shared" si="7"/>
        <v>7</v>
      </c>
      <c r="AU12" s="82">
        <f>SUM(IF(O12&lt;&gt;".",O12)+IF(S12&lt;&gt;".",S12)+IF(W12&lt;&gt;".",W12)+IF(AA12&lt;&gt;".",AA12)+IF(AE12&lt;&gt;".",AE12)+IF(AI12&lt;&gt;".",AI12)+IF(C12&lt;&gt;".",C12)+IF(G12&lt;&gt;".",G12)+IF(K12&lt;&gt;".",K12))</f>
        <v>4</v>
      </c>
      <c r="AV12" s="82">
        <f>SUM(IF(P12&lt;&gt;".",P12)+IF(T12&lt;&gt;".",T12)+IF(X12&lt;&gt;".",X12)+IF(AB12&lt;&gt;".",AB12)+IF(AF12&lt;&gt;".",AF12)+IF(AJ12&lt;&gt;".",AJ12)+IF(D12&lt;&gt;".",D12)+IF(H12&lt;&gt;".",H12)+IF(L12&lt;&gt;".",L12))</f>
        <v>22</v>
      </c>
      <c r="AW12" s="83">
        <f t="shared" si="8"/>
        <v>2</v>
      </c>
      <c r="AX12" s="84"/>
      <c r="AY12" s="41">
        <f t="shared" si="9"/>
        <v>10</v>
      </c>
      <c r="AZ12" s="32"/>
      <c r="BA12" s="33">
        <f t="shared" si="10"/>
        <v>-18</v>
      </c>
    </row>
    <row r="13" spans="1:53" ht="3.75" customHeight="1" thickTop="1" x14ac:dyDescent="0.25">
      <c r="B13" s="42"/>
      <c r="C13" s="43"/>
      <c r="D13" s="43"/>
      <c r="E13" s="44"/>
      <c r="F13" s="42"/>
      <c r="G13" s="43"/>
      <c r="H13" s="43"/>
      <c r="I13" s="44"/>
      <c r="J13" s="42"/>
      <c r="K13" s="43"/>
      <c r="L13" s="43"/>
      <c r="M13" s="44"/>
      <c r="N13" s="42"/>
      <c r="O13" s="43"/>
      <c r="P13" s="43"/>
      <c r="Q13" s="44"/>
      <c r="R13" s="42"/>
      <c r="S13" s="43"/>
      <c r="T13" s="43"/>
      <c r="U13" s="44"/>
      <c r="V13" s="42"/>
      <c r="W13" s="43"/>
      <c r="X13" s="43"/>
      <c r="Y13" s="44"/>
      <c r="Z13" s="42"/>
      <c r="AA13" s="43"/>
      <c r="AB13" s="43"/>
      <c r="AC13" s="44"/>
      <c r="AH13" s="42"/>
      <c r="AI13" s="43"/>
      <c r="AJ13" s="43"/>
      <c r="AK13" s="44"/>
      <c r="AQ13" s="45"/>
      <c r="AR13" s="9"/>
      <c r="AS13" s="9"/>
      <c r="AT13" s="9"/>
      <c r="AU13" s="46"/>
      <c r="AV13" s="46"/>
      <c r="AW13" s="47"/>
    </row>
    <row r="14" spans="1:53" ht="24.6" x14ac:dyDescent="0.4">
      <c r="A14" s="48">
        <v>1</v>
      </c>
      <c r="B14" s="49"/>
      <c r="D14" s="10"/>
      <c r="K14" s="52"/>
      <c r="L14" s="85" t="str">
        <f>($A$3)</f>
        <v>Szathmáry</v>
      </c>
      <c r="M14" s="52"/>
      <c r="N14" s="50">
        <v>5</v>
      </c>
      <c r="O14" s="51" t="s">
        <v>33</v>
      </c>
      <c r="P14" s="50">
        <v>1</v>
      </c>
      <c r="R14" s="6" t="str">
        <f>($A$12)</f>
        <v>Bors</v>
      </c>
      <c r="W14" s="52"/>
      <c r="Y14" s="10"/>
      <c r="AY14" s="58"/>
    </row>
    <row r="15" spans="1:53" ht="21" x14ac:dyDescent="0.4">
      <c r="A15" s="125">
        <v>0.47222222222222221</v>
      </c>
      <c r="B15" s="53"/>
      <c r="L15" s="85" t="str">
        <f>($A$4)</f>
        <v>Lukács V.</v>
      </c>
      <c r="N15" s="50">
        <v>1</v>
      </c>
      <c r="O15" s="51" t="s">
        <v>33</v>
      </c>
      <c r="P15" s="50">
        <v>1</v>
      </c>
      <c r="R15" s="6" t="str">
        <f>($A$11)</f>
        <v>Németh I.</v>
      </c>
      <c r="AA15" s="87"/>
      <c r="AI15" s="87"/>
      <c r="AJ15" s="51"/>
      <c r="AK15" s="87"/>
      <c r="AY15" s="58"/>
    </row>
    <row r="16" spans="1:53" ht="21" x14ac:dyDescent="0.4">
      <c r="A16" s="42"/>
      <c r="B16" s="53"/>
      <c r="D16" s="10"/>
      <c r="L16" s="85" t="str">
        <f>($A$5)</f>
        <v>Mártonfi</v>
      </c>
      <c r="N16" s="50">
        <v>1</v>
      </c>
      <c r="O16" s="51" t="s">
        <v>33</v>
      </c>
      <c r="P16" s="50">
        <v>1</v>
      </c>
      <c r="Q16" s="87" t="s">
        <v>36</v>
      </c>
      <c r="R16" s="6" t="str">
        <f>($A$10)</f>
        <v>Böcskei I.</v>
      </c>
      <c r="Y16" s="10"/>
      <c r="AA16" s="52"/>
      <c r="AI16" s="52"/>
      <c r="AJ16" s="52"/>
      <c r="AK16" s="52"/>
      <c r="AY16" s="58"/>
    </row>
    <row r="17" spans="1:51" ht="21" x14ac:dyDescent="0.4">
      <c r="A17" s="42"/>
      <c r="B17" s="53"/>
      <c r="L17" s="85" t="str">
        <f>($A$6)</f>
        <v>Simon F.</v>
      </c>
      <c r="N17" s="50">
        <v>0</v>
      </c>
      <c r="O17" s="51" t="s">
        <v>33</v>
      </c>
      <c r="P17" s="50">
        <v>2</v>
      </c>
      <c r="R17" s="6" t="str">
        <f>($A$9)</f>
        <v>Komáromi</v>
      </c>
      <c r="AA17" s="87"/>
      <c r="AI17" s="87"/>
      <c r="AJ17" s="51"/>
      <c r="AK17" s="87"/>
      <c r="AY17" s="58"/>
    </row>
    <row r="18" spans="1:51" ht="21" x14ac:dyDescent="0.4">
      <c r="A18" s="42"/>
      <c r="B18" s="53"/>
      <c r="D18" s="10"/>
      <c r="L18" s="85" t="str">
        <f>($A$7)</f>
        <v>Csekei</v>
      </c>
      <c r="N18" s="50">
        <v>0</v>
      </c>
      <c r="O18" s="51" t="s">
        <v>33</v>
      </c>
      <c r="P18" s="50">
        <v>1</v>
      </c>
      <c r="Q18" s="87" t="s">
        <v>36</v>
      </c>
      <c r="R18" s="6" t="str">
        <f>($A$8)</f>
        <v>Menyhárt</v>
      </c>
      <c r="Y18" s="10"/>
      <c r="AA18" s="52"/>
      <c r="AI18" s="52"/>
      <c r="AJ18" s="52"/>
      <c r="AK18" s="52"/>
      <c r="AY18" s="58"/>
    </row>
    <row r="19" spans="1:51" ht="3.75" customHeight="1" x14ac:dyDescent="0.4">
      <c r="A19" s="42"/>
      <c r="B19" s="53"/>
      <c r="C19" s="54"/>
      <c r="D19" s="55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6"/>
      <c r="P19" s="57"/>
      <c r="Q19" s="56"/>
      <c r="R19" s="53"/>
      <c r="S19" s="53"/>
      <c r="T19" s="53"/>
      <c r="U19" s="53"/>
      <c r="V19" s="53"/>
      <c r="W19" s="53"/>
      <c r="X19" s="53"/>
      <c r="Y19" s="53"/>
      <c r="Z19" s="53"/>
      <c r="AA19" s="56"/>
      <c r="AB19" s="57"/>
      <c r="AC19" s="56"/>
      <c r="AD19" s="53"/>
      <c r="AE19" s="53"/>
      <c r="AF19" s="53"/>
      <c r="AG19" s="53"/>
      <c r="AH19" s="53"/>
      <c r="AI19" s="56"/>
      <c r="AJ19" s="57"/>
      <c r="AK19" s="56"/>
      <c r="AL19" s="53"/>
      <c r="AM19" s="53"/>
      <c r="AN19" s="53"/>
      <c r="AO19" s="53"/>
    </row>
    <row r="20" spans="1:51" ht="24.6" x14ac:dyDescent="0.4">
      <c r="A20" s="48">
        <v>2</v>
      </c>
      <c r="B20" s="88"/>
      <c r="D20" s="10"/>
      <c r="K20" s="52"/>
      <c r="L20" s="85" t="str">
        <f>($A$3)</f>
        <v>Szathmáry</v>
      </c>
      <c r="M20" s="52"/>
      <c r="N20" s="50">
        <v>2</v>
      </c>
      <c r="O20" s="51" t="s">
        <v>33</v>
      </c>
      <c r="P20" s="50">
        <v>1</v>
      </c>
      <c r="R20" s="6" t="str">
        <f>($A$11)</f>
        <v>Németh I.</v>
      </c>
      <c r="W20" s="52"/>
      <c r="Y20" s="10"/>
      <c r="AY20" s="58"/>
    </row>
    <row r="21" spans="1:51" ht="21" x14ac:dyDescent="0.4">
      <c r="A21" s="125">
        <v>0.5</v>
      </c>
      <c r="B21" s="59"/>
      <c r="L21" s="85" t="str">
        <f>($A$4)</f>
        <v>Lukács V.</v>
      </c>
      <c r="N21" s="50">
        <v>2</v>
      </c>
      <c r="O21" s="51" t="s">
        <v>33</v>
      </c>
      <c r="P21" s="50">
        <v>0</v>
      </c>
      <c r="Q21" s="87"/>
      <c r="R21" s="6" t="str">
        <f>($A$10)</f>
        <v>Böcskei I.</v>
      </c>
      <c r="AA21" s="87"/>
      <c r="AI21" s="87"/>
      <c r="AJ21" s="51"/>
      <c r="AK21" s="87"/>
      <c r="AY21" s="58"/>
    </row>
    <row r="22" spans="1:51" ht="21" x14ac:dyDescent="0.4">
      <c r="A22" s="42"/>
      <c r="B22" s="59"/>
      <c r="D22" s="10"/>
      <c r="L22" s="85" t="str">
        <f>($A$5)</f>
        <v>Mártonfi</v>
      </c>
      <c r="N22" s="50">
        <v>2</v>
      </c>
      <c r="O22" s="51" t="s">
        <v>33</v>
      </c>
      <c r="P22" s="50">
        <v>0</v>
      </c>
      <c r="Q22" s="87" t="s">
        <v>36</v>
      </c>
      <c r="R22" s="6" t="str">
        <f>($A$9)</f>
        <v>Komáromi</v>
      </c>
      <c r="Y22" s="10"/>
      <c r="AA22" s="52"/>
      <c r="AI22" s="52"/>
      <c r="AJ22" s="52"/>
      <c r="AK22" s="52"/>
      <c r="AY22" s="58"/>
    </row>
    <row r="23" spans="1:51" ht="21" x14ac:dyDescent="0.4">
      <c r="A23" s="42"/>
      <c r="B23" s="59"/>
      <c r="L23" s="85" t="str">
        <f>($A$6)</f>
        <v>Simon F.</v>
      </c>
      <c r="N23" s="50">
        <v>1</v>
      </c>
      <c r="O23" s="51" t="s">
        <v>33</v>
      </c>
      <c r="P23" s="50">
        <v>2</v>
      </c>
      <c r="Q23" s="87" t="s">
        <v>36</v>
      </c>
      <c r="R23" s="6" t="str">
        <f>($A$8)</f>
        <v>Menyhárt</v>
      </c>
      <c r="AA23" s="87"/>
      <c r="AI23" s="87"/>
      <c r="AJ23" s="51"/>
      <c r="AK23" s="87"/>
      <c r="AY23" s="58"/>
    </row>
    <row r="24" spans="1:51" ht="21" x14ac:dyDescent="0.4">
      <c r="A24" s="42"/>
      <c r="B24" s="59"/>
      <c r="D24" s="10"/>
      <c r="L24" s="85" t="str">
        <f>($A$7)</f>
        <v>Csekei</v>
      </c>
      <c r="N24" s="50">
        <v>2</v>
      </c>
      <c r="O24" s="51" t="s">
        <v>33</v>
      </c>
      <c r="P24" s="50">
        <v>0</v>
      </c>
      <c r="Q24" s="87" t="s">
        <v>36</v>
      </c>
      <c r="R24" s="6" t="str">
        <f>($A$12)</f>
        <v>Bors</v>
      </c>
      <c r="Y24" s="10"/>
      <c r="AA24" s="52"/>
      <c r="AI24" s="52"/>
      <c r="AJ24" s="52"/>
      <c r="AK24" s="52"/>
      <c r="AY24" s="58"/>
    </row>
    <row r="25" spans="1:51" ht="3.75" customHeight="1" x14ac:dyDescent="0.4">
      <c r="A25" s="42"/>
      <c r="B25" s="59"/>
      <c r="C25" s="89"/>
      <c r="D25" s="9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91"/>
      <c r="P25" s="92"/>
      <c r="Q25" s="91"/>
      <c r="R25" s="59"/>
      <c r="S25" s="59"/>
      <c r="T25" s="59"/>
      <c r="U25" s="59"/>
      <c r="V25" s="59"/>
      <c r="W25" s="59"/>
      <c r="X25" s="59"/>
      <c r="Y25" s="59"/>
      <c r="Z25" s="59"/>
      <c r="AA25" s="91"/>
      <c r="AB25" s="92"/>
      <c r="AC25" s="91"/>
      <c r="AD25" s="59"/>
      <c r="AE25" s="59"/>
      <c r="AF25" s="59"/>
      <c r="AG25" s="59"/>
      <c r="AH25" s="59"/>
      <c r="AI25" s="91"/>
      <c r="AJ25" s="92"/>
      <c r="AK25" s="91"/>
      <c r="AL25" s="59"/>
      <c r="AM25" s="59"/>
      <c r="AN25" s="59"/>
      <c r="AO25" s="59"/>
    </row>
    <row r="26" spans="1:51" ht="24.6" x14ac:dyDescent="0.4">
      <c r="A26" s="48">
        <v>3</v>
      </c>
      <c r="B26" s="49"/>
      <c r="D26" s="10"/>
      <c r="K26" s="52"/>
      <c r="L26" s="85" t="str">
        <f>($A$3)</f>
        <v>Szathmáry</v>
      </c>
      <c r="M26" s="52"/>
      <c r="N26" s="50">
        <v>2</v>
      </c>
      <c r="O26" s="51" t="s">
        <v>33</v>
      </c>
      <c r="P26" s="50">
        <v>0</v>
      </c>
      <c r="R26" s="6" t="str">
        <f>($A$10)</f>
        <v>Böcskei I.</v>
      </c>
      <c r="W26" s="52"/>
      <c r="Y26" s="10"/>
      <c r="AY26" s="58"/>
    </row>
    <row r="27" spans="1:51" ht="21" x14ac:dyDescent="0.4">
      <c r="A27" s="125">
        <v>0.52777777777777779</v>
      </c>
      <c r="B27" s="53"/>
      <c r="L27" s="85" t="str">
        <f>($A$4)</f>
        <v>Lukács V.</v>
      </c>
      <c r="N27" s="50">
        <v>2</v>
      </c>
      <c r="O27" s="51" t="s">
        <v>33</v>
      </c>
      <c r="P27" s="50">
        <v>0</v>
      </c>
      <c r="R27" s="6" t="str">
        <f>($A$9)</f>
        <v>Komáromi</v>
      </c>
      <c r="AA27" s="87"/>
      <c r="AI27" s="87"/>
      <c r="AJ27" s="51"/>
      <c r="AK27" s="87"/>
      <c r="AY27" s="58"/>
    </row>
    <row r="28" spans="1:51" ht="21" x14ac:dyDescent="0.4">
      <c r="A28" s="42"/>
      <c r="B28" s="53"/>
      <c r="D28" s="10"/>
      <c r="L28" s="85" t="str">
        <f>($A$5)</f>
        <v>Mártonfi</v>
      </c>
      <c r="N28" s="50">
        <v>2</v>
      </c>
      <c r="O28" s="51" t="s">
        <v>33</v>
      </c>
      <c r="P28" s="50">
        <v>0</v>
      </c>
      <c r="Q28" s="87"/>
      <c r="R28" s="6" t="str">
        <f>($A$8)</f>
        <v>Menyhárt</v>
      </c>
      <c r="Y28" s="10"/>
      <c r="AA28" s="52"/>
      <c r="AI28" s="52"/>
      <c r="AJ28" s="52"/>
      <c r="AK28" s="52"/>
      <c r="AY28" s="58"/>
    </row>
    <row r="29" spans="1:51" ht="21" x14ac:dyDescent="0.4">
      <c r="A29" s="42"/>
      <c r="B29" s="53"/>
      <c r="L29" s="85" t="str">
        <f>($A$6)</f>
        <v>Simon F.</v>
      </c>
      <c r="N29" s="50">
        <v>1</v>
      </c>
      <c r="O29" s="51" t="s">
        <v>33</v>
      </c>
      <c r="P29" s="50">
        <v>0</v>
      </c>
      <c r="R29" s="6" t="str">
        <f>($A$7)</f>
        <v>Csekei</v>
      </c>
      <c r="AA29" s="87"/>
      <c r="AI29" s="87"/>
      <c r="AJ29" s="51"/>
      <c r="AK29" s="87"/>
      <c r="AY29" s="58"/>
    </row>
    <row r="30" spans="1:51" ht="21" x14ac:dyDescent="0.4">
      <c r="A30" s="42"/>
      <c r="B30" s="53"/>
      <c r="D30" s="10"/>
      <c r="L30" s="85" t="str">
        <f>($A$11)</f>
        <v>Németh I.</v>
      </c>
      <c r="N30" s="50">
        <v>2</v>
      </c>
      <c r="O30" s="51" t="s">
        <v>33</v>
      </c>
      <c r="P30" s="50">
        <v>2</v>
      </c>
      <c r="Q30" s="87" t="s">
        <v>36</v>
      </c>
      <c r="R30" s="6" t="str">
        <f>($A$12)</f>
        <v>Bors</v>
      </c>
      <c r="Y30" s="10"/>
      <c r="AA30" s="52"/>
      <c r="AI30" s="52"/>
      <c r="AJ30" s="52"/>
      <c r="AK30" s="52"/>
      <c r="AY30" s="58"/>
    </row>
    <row r="31" spans="1:51" ht="3.75" customHeight="1" x14ac:dyDescent="0.4">
      <c r="A31" s="42"/>
      <c r="B31" s="53"/>
      <c r="C31" s="54"/>
      <c r="D31" s="55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6"/>
      <c r="P31" s="57"/>
      <c r="Q31" s="56"/>
      <c r="R31" s="53"/>
      <c r="S31" s="53"/>
      <c r="T31" s="53"/>
      <c r="U31" s="53"/>
      <c r="V31" s="53"/>
      <c r="W31" s="53"/>
      <c r="X31" s="53"/>
      <c r="Y31" s="53"/>
      <c r="Z31" s="53"/>
      <c r="AA31" s="56"/>
      <c r="AB31" s="57"/>
      <c r="AC31" s="56"/>
      <c r="AD31" s="53"/>
      <c r="AE31" s="53"/>
      <c r="AF31" s="53"/>
      <c r="AG31" s="53"/>
      <c r="AH31" s="53"/>
      <c r="AI31" s="56"/>
      <c r="AJ31" s="57"/>
      <c r="AK31" s="56"/>
      <c r="AL31" s="53"/>
      <c r="AM31" s="53"/>
      <c r="AN31" s="53"/>
      <c r="AO31" s="53"/>
    </row>
    <row r="32" spans="1:51" ht="24.6" x14ac:dyDescent="0.4">
      <c r="A32" s="48">
        <v>4</v>
      </c>
      <c r="B32" s="88"/>
      <c r="D32" s="10"/>
      <c r="K32" s="52"/>
      <c r="L32" s="85" t="str">
        <f>($A$3)</f>
        <v>Szathmáry</v>
      </c>
      <c r="M32" s="52"/>
      <c r="N32" s="50">
        <v>2</v>
      </c>
      <c r="O32" s="51" t="s">
        <v>33</v>
      </c>
      <c r="P32" s="50">
        <v>0</v>
      </c>
      <c r="R32" s="6" t="str">
        <f>($A$9)</f>
        <v>Komáromi</v>
      </c>
      <c r="W32" s="52"/>
      <c r="Y32" s="10"/>
      <c r="AY32" s="58"/>
    </row>
    <row r="33" spans="1:51" ht="21" x14ac:dyDescent="0.4">
      <c r="A33" s="125">
        <v>0.55555555555555558</v>
      </c>
      <c r="B33" s="59"/>
      <c r="L33" s="85" t="str">
        <f>($A$8)</f>
        <v>Menyhárt</v>
      </c>
      <c r="N33" s="50">
        <v>2</v>
      </c>
      <c r="O33" s="51" t="s">
        <v>33</v>
      </c>
      <c r="P33" s="50">
        <v>1</v>
      </c>
      <c r="R33" s="6" t="str">
        <f>($A$4)</f>
        <v>Lukács V.</v>
      </c>
      <c r="AA33" s="87"/>
      <c r="AI33" s="87"/>
      <c r="AJ33" s="51"/>
      <c r="AK33" s="87"/>
      <c r="AY33" s="58"/>
    </row>
    <row r="34" spans="1:51" ht="21" x14ac:dyDescent="0.4">
      <c r="A34" s="42"/>
      <c r="B34" s="59"/>
      <c r="D34" s="10"/>
      <c r="L34" s="85" t="str">
        <f>($A$5)</f>
        <v>Mártonfi</v>
      </c>
      <c r="N34" s="50">
        <v>1</v>
      </c>
      <c r="O34" s="51" t="s">
        <v>33</v>
      </c>
      <c r="P34" s="50">
        <v>1</v>
      </c>
      <c r="Q34" s="87"/>
      <c r="R34" s="6" t="str">
        <f>($A$7)</f>
        <v>Csekei</v>
      </c>
      <c r="Y34" s="10"/>
      <c r="AA34" s="52"/>
      <c r="AI34" s="52"/>
      <c r="AJ34" s="52"/>
      <c r="AK34" s="52"/>
      <c r="AY34" s="58"/>
    </row>
    <row r="35" spans="1:51" ht="21" x14ac:dyDescent="0.4">
      <c r="A35" s="42"/>
      <c r="B35" s="59"/>
      <c r="L35" s="85" t="str">
        <f>($A$6)</f>
        <v>Simon F.</v>
      </c>
      <c r="N35" s="50">
        <v>1</v>
      </c>
      <c r="O35" s="51" t="s">
        <v>33</v>
      </c>
      <c r="P35" s="50">
        <v>1</v>
      </c>
      <c r="R35" s="6" t="str">
        <f>($A$12)</f>
        <v>Bors</v>
      </c>
      <c r="AA35" s="87"/>
      <c r="AI35" s="87"/>
      <c r="AJ35" s="51"/>
      <c r="AK35" s="87"/>
      <c r="AY35" s="58"/>
    </row>
    <row r="36" spans="1:51" ht="21" x14ac:dyDescent="0.4">
      <c r="A36" s="42"/>
      <c r="B36" s="59"/>
      <c r="D36" s="10"/>
      <c r="L36" s="85" t="str">
        <f>($A$10)</f>
        <v>Böcskei I.</v>
      </c>
      <c r="N36" s="50">
        <v>0</v>
      </c>
      <c r="O36" s="51" t="s">
        <v>33</v>
      </c>
      <c r="P36" s="50">
        <v>0</v>
      </c>
      <c r="Q36" s="87" t="s">
        <v>36</v>
      </c>
      <c r="R36" s="6" t="str">
        <f>($A$11)</f>
        <v>Németh I.</v>
      </c>
      <c r="Y36" s="10"/>
      <c r="AA36" s="52"/>
      <c r="AI36" s="52"/>
      <c r="AJ36" s="52"/>
      <c r="AK36" s="52"/>
      <c r="AY36" s="58"/>
    </row>
    <row r="37" spans="1:51" ht="3.75" customHeight="1" x14ac:dyDescent="0.4">
      <c r="A37" s="42"/>
      <c r="B37" s="59"/>
      <c r="C37" s="89"/>
      <c r="D37" s="90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91"/>
      <c r="P37" s="92"/>
      <c r="Q37" s="91"/>
      <c r="R37" s="59"/>
      <c r="S37" s="59"/>
      <c r="T37" s="59"/>
      <c r="U37" s="59"/>
      <c r="V37" s="59"/>
      <c r="W37" s="59"/>
      <c r="X37" s="59"/>
      <c r="Y37" s="59"/>
      <c r="Z37" s="59"/>
      <c r="AA37" s="91"/>
      <c r="AB37" s="92"/>
      <c r="AC37" s="91"/>
      <c r="AD37" s="59"/>
      <c r="AE37" s="59"/>
      <c r="AF37" s="59"/>
      <c r="AG37" s="59"/>
      <c r="AH37" s="59"/>
      <c r="AI37" s="91"/>
      <c r="AJ37" s="92"/>
      <c r="AK37" s="91"/>
      <c r="AL37" s="59"/>
      <c r="AM37" s="59"/>
      <c r="AN37" s="59"/>
      <c r="AO37" s="59"/>
    </row>
    <row r="38" spans="1:51" ht="24.6" x14ac:dyDescent="0.4">
      <c r="A38" s="48">
        <v>5</v>
      </c>
      <c r="B38" s="49"/>
      <c r="D38" s="10"/>
      <c r="K38" s="52"/>
      <c r="L38" s="85" t="str">
        <f>($A$3)</f>
        <v>Szathmáry</v>
      </c>
      <c r="M38" s="52"/>
      <c r="N38" s="50">
        <v>5</v>
      </c>
      <c r="O38" s="51" t="s">
        <v>33</v>
      </c>
      <c r="P38" s="50">
        <v>0</v>
      </c>
      <c r="R38" s="6" t="str">
        <f>($A$8)</f>
        <v>Menyhárt</v>
      </c>
      <c r="W38" s="52"/>
      <c r="Y38" s="10"/>
      <c r="AY38" s="58"/>
    </row>
    <row r="39" spans="1:51" ht="21" x14ac:dyDescent="0.4">
      <c r="A39" s="125">
        <v>0.44444444444444442</v>
      </c>
      <c r="B39" s="53"/>
      <c r="L39" s="85" t="str">
        <f>($A$4)</f>
        <v>Lukács V.</v>
      </c>
      <c r="N39" s="50">
        <v>2</v>
      </c>
      <c r="O39" s="51" t="s">
        <v>33</v>
      </c>
      <c r="P39" s="50">
        <v>1</v>
      </c>
      <c r="R39" s="6" t="str">
        <f>($A$7)</f>
        <v>Csekei</v>
      </c>
      <c r="AA39" s="87"/>
      <c r="AB39" s="51"/>
      <c r="AC39" s="87"/>
      <c r="AI39" s="87"/>
      <c r="AJ39" s="51"/>
      <c r="AK39" s="87"/>
      <c r="AY39" s="58"/>
    </row>
    <row r="40" spans="1:51" ht="21" x14ac:dyDescent="0.4">
      <c r="A40" s="42"/>
      <c r="B40" s="53"/>
      <c r="D40" s="10"/>
      <c r="L40" s="85" t="str">
        <f>($A$5)</f>
        <v>Mártonfi</v>
      </c>
      <c r="N40" s="50">
        <v>2</v>
      </c>
      <c r="O40" s="51" t="s">
        <v>33</v>
      </c>
      <c r="P40" s="50">
        <v>0</v>
      </c>
      <c r="Q40" s="87"/>
      <c r="R40" s="6" t="str">
        <f>($A$6)</f>
        <v>Simon F.</v>
      </c>
      <c r="Y40" s="10"/>
      <c r="AA40" s="52"/>
      <c r="AB40" s="52"/>
      <c r="AC40" s="52"/>
      <c r="AI40" s="52"/>
      <c r="AJ40" s="52"/>
      <c r="AK40" s="52"/>
      <c r="AY40" s="58"/>
    </row>
    <row r="41" spans="1:51" ht="21" x14ac:dyDescent="0.4">
      <c r="A41" s="42"/>
      <c r="B41" s="53"/>
      <c r="L41" s="85" t="str">
        <f>($A$9)</f>
        <v>Komáromi</v>
      </c>
      <c r="N41" s="50">
        <v>1</v>
      </c>
      <c r="O41" s="51" t="s">
        <v>33</v>
      </c>
      <c r="P41" s="50">
        <v>2</v>
      </c>
      <c r="R41" s="6" t="str">
        <f>($A$11)</f>
        <v>Németh I.</v>
      </c>
      <c r="AA41" s="87"/>
      <c r="AB41" s="51"/>
      <c r="AC41" s="87"/>
      <c r="AI41" s="87"/>
      <c r="AJ41" s="51"/>
      <c r="AK41" s="87"/>
      <c r="AY41" s="58"/>
    </row>
    <row r="42" spans="1:51" ht="21" x14ac:dyDescent="0.4">
      <c r="A42" s="42"/>
      <c r="B42" s="53"/>
      <c r="D42" s="10"/>
      <c r="L42" s="85" t="str">
        <f>($A$10)</f>
        <v>Böcskei I.</v>
      </c>
      <c r="N42" s="50">
        <v>1</v>
      </c>
      <c r="O42" s="51" t="s">
        <v>33</v>
      </c>
      <c r="P42" s="50">
        <v>0</v>
      </c>
      <c r="Q42" s="87" t="s">
        <v>36</v>
      </c>
      <c r="R42" s="6" t="str">
        <f>($A$12)</f>
        <v>Bors</v>
      </c>
      <c r="Y42" s="10"/>
      <c r="AA42" s="52"/>
      <c r="AB42" s="52"/>
      <c r="AC42" s="52"/>
      <c r="AI42" s="52"/>
      <c r="AJ42" s="52"/>
      <c r="AK42" s="52"/>
      <c r="AY42" s="58"/>
    </row>
    <row r="43" spans="1:51" ht="3.75" customHeight="1" x14ac:dyDescent="0.4">
      <c r="A43" s="42"/>
      <c r="B43" s="53"/>
      <c r="C43" s="54"/>
      <c r="D43" s="55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6"/>
      <c r="P43" s="57"/>
      <c r="Q43" s="56"/>
      <c r="R43" s="53"/>
      <c r="S43" s="53"/>
      <c r="T43" s="53"/>
      <c r="U43" s="53"/>
      <c r="V43" s="53"/>
      <c r="W43" s="53"/>
      <c r="X43" s="53"/>
      <c r="Y43" s="53"/>
      <c r="Z43" s="53"/>
      <c r="AA43" s="56"/>
      <c r="AB43" s="57"/>
      <c r="AC43" s="56"/>
      <c r="AD43" s="53"/>
      <c r="AE43" s="53"/>
      <c r="AF43" s="53"/>
      <c r="AG43" s="53"/>
      <c r="AH43" s="53"/>
      <c r="AI43" s="56"/>
      <c r="AJ43" s="57"/>
      <c r="AK43" s="56"/>
      <c r="AL43" s="53"/>
      <c r="AM43" s="53"/>
      <c r="AN43" s="53"/>
      <c r="AO43" s="53"/>
    </row>
    <row r="44" spans="1:51" ht="24.6" x14ac:dyDescent="0.4">
      <c r="A44" s="48">
        <v>6</v>
      </c>
      <c r="B44" s="88"/>
      <c r="D44" s="10"/>
      <c r="K44" s="52"/>
      <c r="L44" s="85" t="str">
        <f>($A$3)</f>
        <v>Szathmáry</v>
      </c>
      <c r="M44" s="52"/>
      <c r="N44" s="50">
        <v>3</v>
      </c>
      <c r="O44" s="51" t="s">
        <v>33</v>
      </c>
      <c r="P44" s="50">
        <v>0</v>
      </c>
      <c r="R44" s="6" t="str">
        <f>($A$7)</f>
        <v>Csekei</v>
      </c>
      <c r="W44" s="52"/>
      <c r="Y44" s="10"/>
      <c r="AY44" s="58"/>
    </row>
    <row r="45" spans="1:51" ht="21" x14ac:dyDescent="0.4">
      <c r="A45" s="125">
        <v>0.58333333333333337</v>
      </c>
      <c r="B45" s="59"/>
      <c r="L45" s="85" t="str">
        <f>($A$4)</f>
        <v>Lukács V.</v>
      </c>
      <c r="N45" s="50">
        <v>2</v>
      </c>
      <c r="O45" s="51" t="s">
        <v>33</v>
      </c>
      <c r="P45" s="50">
        <v>1</v>
      </c>
      <c r="R45" s="6" t="str">
        <f>($A$6)</f>
        <v>Simon F.</v>
      </c>
      <c r="AA45" s="87"/>
      <c r="AB45" s="51"/>
      <c r="AC45" s="87"/>
      <c r="AI45" s="87"/>
      <c r="AJ45" s="51"/>
      <c r="AK45" s="87"/>
      <c r="AY45" s="58"/>
    </row>
    <row r="46" spans="1:51" ht="21" x14ac:dyDescent="0.4">
      <c r="A46" s="42"/>
      <c r="B46" s="59"/>
      <c r="D46" s="10"/>
      <c r="L46" s="85" t="str">
        <f>($A$5)</f>
        <v>Mártonfi</v>
      </c>
      <c r="N46" s="50">
        <v>4</v>
      </c>
      <c r="O46" s="51" t="s">
        <v>33</v>
      </c>
      <c r="P46" s="50">
        <v>0</v>
      </c>
      <c r="Q46" s="87"/>
      <c r="R46" s="6" t="str">
        <f>($A$12)</f>
        <v>Bors</v>
      </c>
      <c r="Y46" s="10"/>
      <c r="AA46" s="52"/>
      <c r="AB46" s="52"/>
      <c r="AC46" s="52"/>
      <c r="AI46" s="52"/>
      <c r="AJ46" s="52"/>
      <c r="AK46" s="52"/>
      <c r="AY46" s="58"/>
    </row>
    <row r="47" spans="1:51" ht="21" x14ac:dyDescent="0.4">
      <c r="A47" s="42"/>
      <c r="B47" s="59"/>
      <c r="L47" s="85" t="str">
        <f>($A$8)</f>
        <v>Menyhárt</v>
      </c>
      <c r="N47" s="50">
        <v>0</v>
      </c>
      <c r="O47" s="51" t="s">
        <v>33</v>
      </c>
      <c r="P47" s="50">
        <v>0</v>
      </c>
      <c r="R47" s="6" t="str">
        <f>($A$11)</f>
        <v>Németh I.</v>
      </c>
      <c r="AA47" s="87"/>
      <c r="AB47" s="51"/>
      <c r="AC47" s="87"/>
      <c r="AI47" s="87"/>
      <c r="AJ47" s="51"/>
      <c r="AK47" s="87"/>
      <c r="AY47" s="58"/>
    </row>
    <row r="48" spans="1:51" ht="21" x14ac:dyDescent="0.4">
      <c r="A48" s="42"/>
      <c r="B48" s="59"/>
      <c r="D48" s="10"/>
      <c r="L48" s="85" t="str">
        <f>($A$9)</f>
        <v>Komáromi</v>
      </c>
      <c r="N48" s="50">
        <v>1</v>
      </c>
      <c r="O48" s="51" t="s">
        <v>33</v>
      </c>
      <c r="P48" s="50">
        <v>0</v>
      </c>
      <c r="Q48" s="87" t="s">
        <v>36</v>
      </c>
      <c r="R48" s="6" t="str">
        <f>($A$10)</f>
        <v>Böcskei I.</v>
      </c>
      <c r="Y48" s="10"/>
      <c r="AA48" s="52"/>
      <c r="AB48" s="52"/>
      <c r="AC48" s="52"/>
      <c r="AI48" s="52"/>
      <c r="AJ48" s="52"/>
      <c r="AK48" s="52"/>
      <c r="AY48" s="58"/>
    </row>
    <row r="49" spans="1:51" ht="3.75" customHeight="1" x14ac:dyDescent="0.4">
      <c r="A49" s="42"/>
      <c r="B49" s="59"/>
      <c r="C49" s="89"/>
      <c r="D49" s="90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91"/>
      <c r="P49" s="92"/>
      <c r="Q49" s="91"/>
      <c r="R49" s="59"/>
      <c r="S49" s="59"/>
      <c r="T49" s="59"/>
      <c r="U49" s="59"/>
      <c r="V49" s="59"/>
      <c r="W49" s="59"/>
      <c r="X49" s="59"/>
      <c r="Y49" s="59"/>
      <c r="Z49" s="59"/>
      <c r="AA49" s="91"/>
      <c r="AB49" s="92"/>
      <c r="AC49" s="91"/>
      <c r="AD49" s="59"/>
      <c r="AE49" s="59"/>
      <c r="AF49" s="59"/>
      <c r="AG49" s="59"/>
      <c r="AH49" s="59"/>
      <c r="AI49" s="91"/>
      <c r="AJ49" s="92"/>
      <c r="AK49" s="91"/>
      <c r="AL49" s="59"/>
      <c r="AM49" s="59"/>
      <c r="AN49" s="59"/>
      <c r="AO49" s="59"/>
    </row>
    <row r="50" spans="1:51" ht="24.6" x14ac:dyDescent="0.4">
      <c r="A50" s="48">
        <v>7</v>
      </c>
      <c r="B50" s="49"/>
      <c r="D50" s="10"/>
      <c r="K50" s="52"/>
      <c r="L50" s="85" t="str">
        <f>($A$3)</f>
        <v>Szathmáry</v>
      </c>
      <c r="M50" s="52"/>
      <c r="N50" s="50">
        <v>6</v>
      </c>
      <c r="O50" s="51" t="s">
        <v>33</v>
      </c>
      <c r="P50" s="50">
        <v>3</v>
      </c>
      <c r="R50" s="6" t="str">
        <f>($A$6)</f>
        <v>Simon F.</v>
      </c>
      <c r="W50" s="52"/>
      <c r="Y50" s="10"/>
      <c r="AY50" s="58"/>
    </row>
    <row r="51" spans="1:51" ht="21" x14ac:dyDescent="0.4">
      <c r="A51" s="125">
        <v>0.61111111111111116</v>
      </c>
      <c r="B51" s="53"/>
      <c r="L51" s="85" t="str">
        <f>($A$4)</f>
        <v>Lukács V.</v>
      </c>
      <c r="N51" s="50">
        <v>3</v>
      </c>
      <c r="O51" s="51" t="s">
        <v>33</v>
      </c>
      <c r="P51" s="50">
        <v>2</v>
      </c>
      <c r="R51" s="6" t="str">
        <f>($A$5)</f>
        <v>Mártonfi</v>
      </c>
      <c r="AA51" s="87"/>
      <c r="AB51" s="51"/>
      <c r="AC51" s="87"/>
      <c r="AI51" s="87"/>
      <c r="AJ51" s="51"/>
      <c r="AK51" s="87"/>
      <c r="AY51" s="58"/>
    </row>
    <row r="52" spans="1:51" ht="21" x14ac:dyDescent="0.4">
      <c r="A52" s="42"/>
      <c r="B52" s="53"/>
      <c r="D52" s="10"/>
      <c r="L52" s="85" t="str">
        <f>($A$7)</f>
        <v>Csekei</v>
      </c>
      <c r="N52" s="50">
        <v>0</v>
      </c>
      <c r="O52" s="51" t="s">
        <v>33</v>
      </c>
      <c r="P52" s="50" t="s">
        <v>32</v>
      </c>
      <c r="Q52" s="87"/>
      <c r="R52" s="6" t="str">
        <f>($A$11)</f>
        <v>Németh I.</v>
      </c>
      <c r="Y52" s="10"/>
      <c r="AA52" s="52"/>
      <c r="AB52" s="52"/>
      <c r="AC52" s="52"/>
      <c r="AI52" s="52"/>
      <c r="AJ52" s="52"/>
      <c r="AK52" s="52"/>
      <c r="AY52" s="58"/>
    </row>
    <row r="53" spans="1:51" ht="21" x14ac:dyDescent="0.4">
      <c r="A53" s="42"/>
      <c r="B53" s="53"/>
      <c r="L53" s="85" t="str">
        <f>($A$8)</f>
        <v>Menyhárt</v>
      </c>
      <c r="N53" s="50">
        <v>2</v>
      </c>
      <c r="O53" s="51" t="s">
        <v>33</v>
      </c>
      <c r="P53" s="50">
        <v>0</v>
      </c>
      <c r="R53" s="6" t="str">
        <f>($A$10)</f>
        <v>Böcskei I.</v>
      </c>
      <c r="AA53" s="87"/>
      <c r="AB53" s="51"/>
      <c r="AC53" s="87"/>
      <c r="AI53" s="87"/>
      <c r="AJ53" s="51"/>
      <c r="AK53" s="87"/>
      <c r="AY53" s="58"/>
    </row>
    <row r="54" spans="1:51" ht="21" x14ac:dyDescent="0.4">
      <c r="A54" s="42"/>
      <c r="B54" s="53"/>
      <c r="D54" s="10"/>
      <c r="L54" s="85" t="str">
        <f>($A$9)</f>
        <v>Komáromi</v>
      </c>
      <c r="N54" s="50">
        <v>1</v>
      </c>
      <c r="O54" s="51" t="s">
        <v>33</v>
      </c>
      <c r="P54" s="50">
        <v>0</v>
      </c>
      <c r="Q54" s="87" t="s">
        <v>36</v>
      </c>
      <c r="R54" s="6" t="str">
        <f>($A$12)</f>
        <v>Bors</v>
      </c>
      <c r="Y54" s="10"/>
      <c r="AA54" s="52"/>
      <c r="AB54" s="52"/>
      <c r="AC54" s="52"/>
      <c r="AI54" s="52"/>
      <c r="AJ54" s="52"/>
      <c r="AK54" s="52"/>
      <c r="AY54" s="58"/>
    </row>
    <row r="55" spans="1:51" ht="3.75" customHeight="1" x14ac:dyDescent="0.4">
      <c r="A55" s="42"/>
      <c r="B55" s="53"/>
      <c r="C55" s="54"/>
      <c r="D55" s="55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6"/>
      <c r="P55" s="57"/>
      <c r="Q55" s="56"/>
      <c r="R55" s="53"/>
      <c r="S55" s="53"/>
      <c r="T55" s="53"/>
      <c r="U55" s="53"/>
      <c r="V55" s="53"/>
      <c r="W55" s="53"/>
      <c r="X55" s="53"/>
      <c r="Y55" s="53"/>
      <c r="Z55" s="53"/>
      <c r="AA55" s="56"/>
      <c r="AB55" s="57"/>
      <c r="AC55" s="56"/>
      <c r="AD55" s="53"/>
      <c r="AE55" s="53"/>
      <c r="AF55" s="53"/>
      <c r="AG55" s="53"/>
      <c r="AH55" s="53"/>
      <c r="AI55" s="56"/>
      <c r="AJ55" s="57"/>
      <c r="AK55" s="56"/>
      <c r="AL55" s="53"/>
      <c r="AM55" s="53"/>
      <c r="AN55" s="53"/>
      <c r="AO55" s="53"/>
    </row>
    <row r="56" spans="1:51" ht="24.6" x14ac:dyDescent="0.4">
      <c r="A56" s="48">
        <v>8</v>
      </c>
      <c r="B56" s="88"/>
      <c r="D56" s="10"/>
      <c r="K56" s="52"/>
      <c r="L56" s="85" t="str">
        <f>($A$3)</f>
        <v>Szathmáry</v>
      </c>
      <c r="M56" s="52"/>
      <c r="N56" s="50">
        <v>3</v>
      </c>
      <c r="O56" s="51" t="s">
        <v>33</v>
      </c>
      <c r="P56" s="50">
        <v>1</v>
      </c>
      <c r="R56" s="6" t="str">
        <f>($A$5)</f>
        <v>Mártonfi</v>
      </c>
      <c r="W56" s="52"/>
      <c r="Y56" s="10"/>
      <c r="AY56" s="58"/>
    </row>
    <row r="57" spans="1:51" ht="21" x14ac:dyDescent="0.4">
      <c r="A57" s="125">
        <v>0.63888888888888884</v>
      </c>
      <c r="B57" s="59"/>
      <c r="D57" s="10"/>
      <c r="L57" s="85" t="str">
        <f>($A$4)</f>
        <v>Lukács V.</v>
      </c>
      <c r="N57" s="50">
        <v>4</v>
      </c>
      <c r="O57" s="51" t="s">
        <v>33</v>
      </c>
      <c r="P57" s="50">
        <v>0</v>
      </c>
      <c r="R57" s="6" t="str">
        <f>($A$12)</f>
        <v>Bors</v>
      </c>
      <c r="Y57" s="10"/>
      <c r="AA57" s="52"/>
      <c r="AB57" s="52"/>
      <c r="AC57" s="52"/>
      <c r="AI57" s="52"/>
      <c r="AJ57" s="52"/>
      <c r="AK57" s="52"/>
      <c r="AY57" s="58"/>
    </row>
    <row r="58" spans="1:51" ht="21" x14ac:dyDescent="0.4">
      <c r="A58" s="42"/>
      <c r="B58" s="59"/>
      <c r="D58" s="10"/>
      <c r="L58" s="85" t="str">
        <f>($A$6)</f>
        <v>Simon F.</v>
      </c>
      <c r="N58" s="50">
        <v>2</v>
      </c>
      <c r="O58" s="51" t="s">
        <v>33</v>
      </c>
      <c r="P58" s="50">
        <v>1</v>
      </c>
      <c r="Q58" s="87"/>
      <c r="R58" s="6" t="str">
        <f>($A$11)</f>
        <v>Németh I.</v>
      </c>
      <c r="Y58" s="10"/>
      <c r="AA58" s="52"/>
      <c r="AB58" s="52"/>
      <c r="AC58" s="52"/>
      <c r="AI58" s="52"/>
      <c r="AJ58" s="52"/>
      <c r="AK58" s="52"/>
      <c r="AY58" s="58"/>
    </row>
    <row r="59" spans="1:51" ht="21" x14ac:dyDescent="0.4">
      <c r="A59" s="42"/>
      <c r="B59" s="59"/>
      <c r="D59" s="10"/>
      <c r="L59" s="85" t="str">
        <f>($A$7)</f>
        <v>Csekei</v>
      </c>
      <c r="N59" s="50">
        <v>2</v>
      </c>
      <c r="O59" s="51" t="s">
        <v>33</v>
      </c>
      <c r="P59" s="50">
        <v>0</v>
      </c>
      <c r="R59" s="6" t="str">
        <f>($A$10)</f>
        <v>Böcskei I.</v>
      </c>
      <c r="Y59" s="10"/>
      <c r="AA59" s="52"/>
      <c r="AB59" s="52"/>
      <c r="AC59" s="52"/>
      <c r="AI59" s="52"/>
      <c r="AJ59" s="52"/>
      <c r="AK59" s="52"/>
      <c r="AY59" s="58"/>
    </row>
    <row r="60" spans="1:51" ht="21" x14ac:dyDescent="0.4">
      <c r="A60" s="42"/>
      <c r="B60" s="59"/>
      <c r="D60" s="10"/>
      <c r="L60" s="85" t="str">
        <f>($A$8)</f>
        <v>Menyhárt</v>
      </c>
      <c r="N60" s="50">
        <v>3</v>
      </c>
      <c r="O60" s="51" t="s">
        <v>33</v>
      </c>
      <c r="P60" s="50">
        <v>0</v>
      </c>
      <c r="Q60" s="87" t="s">
        <v>36</v>
      </c>
      <c r="R60" s="6" t="str">
        <f>($A$9)</f>
        <v>Komáromi</v>
      </c>
      <c r="Y60" s="10"/>
      <c r="AA60" s="52"/>
      <c r="AB60" s="52"/>
      <c r="AC60" s="52"/>
      <c r="AI60" s="52"/>
      <c r="AJ60" s="52"/>
      <c r="AK60" s="52"/>
      <c r="AY60" s="58"/>
    </row>
    <row r="61" spans="1:51" ht="3.75" customHeight="1" x14ac:dyDescent="0.4">
      <c r="A61" s="42"/>
      <c r="B61" s="59"/>
      <c r="C61" s="89"/>
      <c r="D61" s="90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91"/>
      <c r="P61" s="92"/>
      <c r="Q61" s="91"/>
      <c r="R61" s="59"/>
      <c r="S61" s="59"/>
      <c r="T61" s="59"/>
      <c r="U61" s="59"/>
      <c r="V61" s="59"/>
      <c r="W61" s="59"/>
      <c r="X61" s="59"/>
      <c r="Y61" s="59"/>
      <c r="Z61" s="59"/>
      <c r="AA61" s="91"/>
      <c r="AB61" s="92"/>
      <c r="AC61" s="91"/>
      <c r="AD61" s="59"/>
      <c r="AE61" s="59"/>
      <c r="AF61" s="59"/>
      <c r="AG61" s="59"/>
      <c r="AH61" s="59"/>
      <c r="AI61" s="91"/>
      <c r="AJ61" s="92"/>
      <c r="AK61" s="91"/>
      <c r="AL61" s="59"/>
      <c r="AM61" s="59"/>
      <c r="AN61" s="59"/>
      <c r="AO61" s="59"/>
    </row>
    <row r="62" spans="1:51" ht="24.6" x14ac:dyDescent="0.4">
      <c r="A62" s="48">
        <v>9</v>
      </c>
      <c r="B62" s="49"/>
      <c r="D62" s="10"/>
      <c r="K62" s="52"/>
      <c r="L62" s="85" t="str">
        <f>($A$3)</f>
        <v>Szathmáry</v>
      </c>
      <c r="M62" s="52"/>
      <c r="N62" s="50">
        <v>3</v>
      </c>
      <c r="O62" s="51" t="s">
        <v>33</v>
      </c>
      <c r="P62" s="50">
        <v>2</v>
      </c>
      <c r="R62" s="6" t="str">
        <f>($A$4)</f>
        <v>Lukács V.</v>
      </c>
      <c r="W62" s="52"/>
      <c r="Y62" s="10"/>
      <c r="AY62" s="58"/>
    </row>
    <row r="63" spans="1:51" ht="21" x14ac:dyDescent="0.4">
      <c r="A63" s="125">
        <v>0.41666666666666669</v>
      </c>
      <c r="B63" s="53"/>
      <c r="L63" s="85" t="str">
        <f>($A$5)</f>
        <v>Mártonfi</v>
      </c>
      <c r="N63" s="50">
        <v>3</v>
      </c>
      <c r="O63" s="51" t="s">
        <v>33</v>
      </c>
      <c r="P63" s="50">
        <v>2</v>
      </c>
      <c r="R63" s="6" t="str">
        <f>($A$11)</f>
        <v>Németh I.</v>
      </c>
      <c r="AA63" s="87"/>
      <c r="AB63" s="51"/>
      <c r="AC63" s="87"/>
      <c r="AI63" s="87"/>
      <c r="AJ63" s="51"/>
      <c r="AK63" s="87"/>
      <c r="AY63" s="58"/>
    </row>
    <row r="64" spans="1:51" ht="21" x14ac:dyDescent="0.4">
      <c r="A64" s="42"/>
      <c r="B64" s="53"/>
      <c r="L64" s="85" t="str">
        <f>($A$6)</f>
        <v>Simon F.</v>
      </c>
      <c r="N64" s="50">
        <v>2</v>
      </c>
      <c r="O64" s="51" t="s">
        <v>33</v>
      </c>
      <c r="P64" s="50">
        <v>0</v>
      </c>
      <c r="Q64" s="87"/>
      <c r="R64" s="6" t="str">
        <f>($A$10)</f>
        <v>Böcskei I.</v>
      </c>
      <c r="Y64" s="10"/>
      <c r="AA64" s="52"/>
      <c r="AB64" s="52"/>
      <c r="AC64" s="52"/>
      <c r="AI64" s="52"/>
      <c r="AJ64" s="52"/>
      <c r="AK64" s="52"/>
      <c r="AY64" s="58"/>
    </row>
    <row r="65" spans="1:51" ht="21" x14ac:dyDescent="0.4">
      <c r="A65" s="42"/>
      <c r="B65" s="53"/>
      <c r="L65" s="85" t="str">
        <f>($A$7)</f>
        <v>Csekei</v>
      </c>
      <c r="N65" s="50">
        <v>1</v>
      </c>
      <c r="O65" s="51" t="s">
        <v>33</v>
      </c>
      <c r="P65" s="50">
        <v>1</v>
      </c>
      <c r="R65" s="6" t="str">
        <f>($A$9)</f>
        <v>Komáromi</v>
      </c>
      <c r="AA65" s="87"/>
      <c r="AB65" s="51"/>
      <c r="AC65" s="87"/>
      <c r="AI65" s="87"/>
      <c r="AJ65" s="51"/>
      <c r="AK65" s="87"/>
      <c r="AY65" s="58"/>
    </row>
    <row r="66" spans="1:51" ht="21" x14ac:dyDescent="0.4">
      <c r="A66" s="42"/>
      <c r="B66" s="53"/>
      <c r="D66" s="10"/>
      <c r="L66" s="85" t="str">
        <f>($A$8)</f>
        <v>Menyhárt</v>
      </c>
      <c r="N66" s="50">
        <v>2</v>
      </c>
      <c r="O66" s="51" t="s">
        <v>33</v>
      </c>
      <c r="P66" s="50">
        <v>0</v>
      </c>
      <c r="Q66" s="87" t="s">
        <v>36</v>
      </c>
      <c r="R66" s="6" t="str">
        <f>($A$12)</f>
        <v>Bors</v>
      </c>
      <c r="Y66" s="10"/>
      <c r="AA66" s="52"/>
      <c r="AB66" s="52"/>
      <c r="AC66" s="52"/>
      <c r="AI66" s="52"/>
      <c r="AJ66" s="52"/>
      <c r="AK66" s="52"/>
      <c r="AY66" s="58"/>
    </row>
    <row r="67" spans="1:51" ht="3.75" customHeight="1" x14ac:dyDescent="0.4">
      <c r="A67" s="42"/>
      <c r="B67" s="53"/>
      <c r="C67" s="54"/>
      <c r="D67" s="55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6"/>
      <c r="P67" s="57"/>
      <c r="Q67" s="56"/>
      <c r="R67" s="53"/>
      <c r="S67" s="53"/>
      <c r="T67" s="53"/>
      <c r="U67" s="53"/>
      <c r="V67" s="53"/>
      <c r="W67" s="53"/>
      <c r="X67" s="53"/>
      <c r="Y67" s="53"/>
      <c r="Z67" s="53"/>
      <c r="AA67" s="56"/>
      <c r="AB67" s="57"/>
      <c r="AC67" s="56"/>
      <c r="AD67" s="53"/>
      <c r="AE67" s="53"/>
      <c r="AF67" s="53"/>
      <c r="AG67" s="53"/>
      <c r="AH67" s="53"/>
      <c r="AI67" s="56"/>
      <c r="AJ67" s="57"/>
      <c r="AK67" s="56"/>
      <c r="AL67" s="53"/>
      <c r="AM67" s="53"/>
      <c r="AN67" s="53"/>
      <c r="AO67" s="53"/>
    </row>
  </sheetData>
  <conditionalFormatting sqref="I3 M3:M4 Q3:Q5 U3:U6 Y3:Y7 AC3:AC8 AG3:AG9 AK3:AK10 AO3:AO11 E4:E12 I5:I12 M6:M12 Q7:Q12 U8:U12 Y9:Y12 AC10:AC12 AG11:AG12 AK12">
    <cfRule type="cellIs" dxfId="38" priority="1" stopIfTrue="1" operator="equal">
      <formula>"g"</formula>
    </cfRule>
    <cfRule type="cellIs" dxfId="37" priority="2" stopIfTrue="1" operator="equal">
      <formula>"d"</formula>
    </cfRule>
    <cfRule type="cellIs" dxfId="36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scale="93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2" manualBreakCount="2">
    <brk id="31" max="16383" man="1"/>
    <brk id="4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0FA97-7D97-4ACA-A982-F9BE588BCA22}">
  <dimension ref="A1:BA67"/>
  <sheetViews>
    <sheetView defaultGridColor="0" colorId="22" zoomScaleNormal="100" zoomScaleSheetLayoutView="67" workbookViewId="0">
      <pane xSplit="1" ySplit="13" topLeftCell="B14" activePane="bottomRight" state="frozen"/>
      <selection activeCell="H30" sqref="H30"/>
      <selection pane="topRight" activeCell="H30" sqref="H30"/>
      <selection pane="bottomLeft" activeCell="H30" sqref="H30"/>
      <selection pane="bottomRight" activeCell="A14" sqref="A14"/>
    </sheetView>
  </sheetViews>
  <sheetFormatPr defaultColWidth="3" defaultRowHeight="15" x14ac:dyDescent="0.25"/>
  <cols>
    <col min="1" max="1" width="21.33203125" style="6" bestFit="1" customWidth="1"/>
    <col min="2" max="41" width="3.109375" style="6" customWidth="1"/>
    <col min="42" max="42" width="1.44140625" style="6" hidden="1" customWidth="1"/>
    <col min="43" max="48" width="3" style="6" customWidth="1"/>
    <col min="49" max="49" width="3.88671875" style="6" bestFit="1" customWidth="1"/>
    <col min="50" max="50" width="1" style="6" hidden="1" customWidth="1"/>
    <col min="51" max="51" width="3" style="6" customWidth="1"/>
    <col min="52" max="52" width="1" style="6" customWidth="1"/>
    <col min="53" max="256" width="3" style="6"/>
    <col min="257" max="257" width="21.33203125" style="6" bestFit="1" customWidth="1"/>
    <col min="258" max="297" width="3.109375" style="6" customWidth="1"/>
    <col min="298" max="298" width="0" style="6" hidden="1" customWidth="1"/>
    <col min="299" max="304" width="3" style="6" customWidth="1"/>
    <col min="305" max="305" width="3.88671875" style="6" bestFit="1" customWidth="1"/>
    <col min="306" max="306" width="0" style="6" hidden="1" customWidth="1"/>
    <col min="307" max="307" width="3" style="6" customWidth="1"/>
    <col min="308" max="308" width="1" style="6" customWidth="1"/>
    <col min="309" max="512" width="3" style="6"/>
    <col min="513" max="513" width="21.33203125" style="6" bestFit="1" customWidth="1"/>
    <col min="514" max="553" width="3.109375" style="6" customWidth="1"/>
    <col min="554" max="554" width="0" style="6" hidden="1" customWidth="1"/>
    <col min="555" max="560" width="3" style="6" customWidth="1"/>
    <col min="561" max="561" width="3.88671875" style="6" bestFit="1" customWidth="1"/>
    <col min="562" max="562" width="0" style="6" hidden="1" customWidth="1"/>
    <col min="563" max="563" width="3" style="6" customWidth="1"/>
    <col min="564" max="564" width="1" style="6" customWidth="1"/>
    <col min="565" max="768" width="3" style="6"/>
    <col min="769" max="769" width="21.33203125" style="6" bestFit="1" customWidth="1"/>
    <col min="770" max="809" width="3.109375" style="6" customWidth="1"/>
    <col min="810" max="810" width="0" style="6" hidden="1" customWidth="1"/>
    <col min="811" max="816" width="3" style="6" customWidth="1"/>
    <col min="817" max="817" width="3.88671875" style="6" bestFit="1" customWidth="1"/>
    <col min="818" max="818" width="0" style="6" hidden="1" customWidth="1"/>
    <col min="819" max="819" width="3" style="6" customWidth="1"/>
    <col min="820" max="820" width="1" style="6" customWidth="1"/>
    <col min="821" max="1024" width="3" style="6"/>
    <col min="1025" max="1025" width="21.33203125" style="6" bestFit="1" customWidth="1"/>
    <col min="1026" max="1065" width="3.109375" style="6" customWidth="1"/>
    <col min="1066" max="1066" width="0" style="6" hidden="1" customWidth="1"/>
    <col min="1067" max="1072" width="3" style="6" customWidth="1"/>
    <col min="1073" max="1073" width="3.88671875" style="6" bestFit="1" customWidth="1"/>
    <col min="1074" max="1074" width="0" style="6" hidden="1" customWidth="1"/>
    <col min="1075" max="1075" width="3" style="6" customWidth="1"/>
    <col min="1076" max="1076" width="1" style="6" customWidth="1"/>
    <col min="1077" max="1280" width="3" style="6"/>
    <col min="1281" max="1281" width="21.33203125" style="6" bestFit="1" customWidth="1"/>
    <col min="1282" max="1321" width="3.109375" style="6" customWidth="1"/>
    <col min="1322" max="1322" width="0" style="6" hidden="1" customWidth="1"/>
    <col min="1323" max="1328" width="3" style="6" customWidth="1"/>
    <col min="1329" max="1329" width="3.88671875" style="6" bestFit="1" customWidth="1"/>
    <col min="1330" max="1330" width="0" style="6" hidden="1" customWidth="1"/>
    <col min="1331" max="1331" width="3" style="6" customWidth="1"/>
    <col min="1332" max="1332" width="1" style="6" customWidth="1"/>
    <col min="1333" max="1536" width="3" style="6"/>
    <col min="1537" max="1537" width="21.33203125" style="6" bestFit="1" customWidth="1"/>
    <col min="1538" max="1577" width="3.109375" style="6" customWidth="1"/>
    <col min="1578" max="1578" width="0" style="6" hidden="1" customWidth="1"/>
    <col min="1579" max="1584" width="3" style="6" customWidth="1"/>
    <col min="1585" max="1585" width="3.88671875" style="6" bestFit="1" customWidth="1"/>
    <col min="1586" max="1586" width="0" style="6" hidden="1" customWidth="1"/>
    <col min="1587" max="1587" width="3" style="6" customWidth="1"/>
    <col min="1588" max="1588" width="1" style="6" customWidth="1"/>
    <col min="1589" max="1792" width="3" style="6"/>
    <col min="1793" max="1793" width="21.33203125" style="6" bestFit="1" customWidth="1"/>
    <col min="1794" max="1833" width="3.109375" style="6" customWidth="1"/>
    <col min="1834" max="1834" width="0" style="6" hidden="1" customWidth="1"/>
    <col min="1835" max="1840" width="3" style="6" customWidth="1"/>
    <col min="1841" max="1841" width="3.88671875" style="6" bestFit="1" customWidth="1"/>
    <col min="1842" max="1842" width="0" style="6" hidden="1" customWidth="1"/>
    <col min="1843" max="1843" width="3" style="6" customWidth="1"/>
    <col min="1844" max="1844" width="1" style="6" customWidth="1"/>
    <col min="1845" max="2048" width="3" style="6"/>
    <col min="2049" max="2049" width="21.33203125" style="6" bestFit="1" customWidth="1"/>
    <col min="2050" max="2089" width="3.109375" style="6" customWidth="1"/>
    <col min="2090" max="2090" width="0" style="6" hidden="1" customWidth="1"/>
    <col min="2091" max="2096" width="3" style="6" customWidth="1"/>
    <col min="2097" max="2097" width="3.88671875" style="6" bestFit="1" customWidth="1"/>
    <col min="2098" max="2098" width="0" style="6" hidden="1" customWidth="1"/>
    <col min="2099" max="2099" width="3" style="6" customWidth="1"/>
    <col min="2100" max="2100" width="1" style="6" customWidth="1"/>
    <col min="2101" max="2304" width="3" style="6"/>
    <col min="2305" max="2305" width="21.33203125" style="6" bestFit="1" customWidth="1"/>
    <col min="2306" max="2345" width="3.109375" style="6" customWidth="1"/>
    <col min="2346" max="2346" width="0" style="6" hidden="1" customWidth="1"/>
    <col min="2347" max="2352" width="3" style="6" customWidth="1"/>
    <col min="2353" max="2353" width="3.88671875" style="6" bestFit="1" customWidth="1"/>
    <col min="2354" max="2354" width="0" style="6" hidden="1" customWidth="1"/>
    <col min="2355" max="2355" width="3" style="6" customWidth="1"/>
    <col min="2356" max="2356" width="1" style="6" customWidth="1"/>
    <col min="2357" max="2560" width="3" style="6"/>
    <col min="2561" max="2561" width="21.33203125" style="6" bestFit="1" customWidth="1"/>
    <col min="2562" max="2601" width="3.109375" style="6" customWidth="1"/>
    <col min="2602" max="2602" width="0" style="6" hidden="1" customWidth="1"/>
    <col min="2603" max="2608" width="3" style="6" customWidth="1"/>
    <col min="2609" max="2609" width="3.88671875" style="6" bestFit="1" customWidth="1"/>
    <col min="2610" max="2610" width="0" style="6" hidden="1" customWidth="1"/>
    <col min="2611" max="2611" width="3" style="6" customWidth="1"/>
    <col min="2612" max="2612" width="1" style="6" customWidth="1"/>
    <col min="2613" max="2816" width="3" style="6"/>
    <col min="2817" max="2817" width="21.33203125" style="6" bestFit="1" customWidth="1"/>
    <col min="2818" max="2857" width="3.109375" style="6" customWidth="1"/>
    <col min="2858" max="2858" width="0" style="6" hidden="1" customWidth="1"/>
    <col min="2859" max="2864" width="3" style="6" customWidth="1"/>
    <col min="2865" max="2865" width="3.88671875" style="6" bestFit="1" customWidth="1"/>
    <col min="2866" max="2866" width="0" style="6" hidden="1" customWidth="1"/>
    <col min="2867" max="2867" width="3" style="6" customWidth="1"/>
    <col min="2868" max="2868" width="1" style="6" customWidth="1"/>
    <col min="2869" max="3072" width="3" style="6"/>
    <col min="3073" max="3073" width="21.33203125" style="6" bestFit="1" customWidth="1"/>
    <col min="3074" max="3113" width="3.109375" style="6" customWidth="1"/>
    <col min="3114" max="3114" width="0" style="6" hidden="1" customWidth="1"/>
    <col min="3115" max="3120" width="3" style="6" customWidth="1"/>
    <col min="3121" max="3121" width="3.88671875" style="6" bestFit="1" customWidth="1"/>
    <col min="3122" max="3122" width="0" style="6" hidden="1" customWidth="1"/>
    <col min="3123" max="3123" width="3" style="6" customWidth="1"/>
    <col min="3124" max="3124" width="1" style="6" customWidth="1"/>
    <col min="3125" max="3328" width="3" style="6"/>
    <col min="3329" max="3329" width="21.33203125" style="6" bestFit="1" customWidth="1"/>
    <col min="3330" max="3369" width="3.109375" style="6" customWidth="1"/>
    <col min="3370" max="3370" width="0" style="6" hidden="1" customWidth="1"/>
    <col min="3371" max="3376" width="3" style="6" customWidth="1"/>
    <col min="3377" max="3377" width="3.88671875" style="6" bestFit="1" customWidth="1"/>
    <col min="3378" max="3378" width="0" style="6" hidden="1" customWidth="1"/>
    <col min="3379" max="3379" width="3" style="6" customWidth="1"/>
    <col min="3380" max="3380" width="1" style="6" customWidth="1"/>
    <col min="3381" max="3584" width="3" style="6"/>
    <col min="3585" max="3585" width="21.33203125" style="6" bestFit="1" customWidth="1"/>
    <col min="3586" max="3625" width="3.109375" style="6" customWidth="1"/>
    <col min="3626" max="3626" width="0" style="6" hidden="1" customWidth="1"/>
    <col min="3627" max="3632" width="3" style="6" customWidth="1"/>
    <col min="3633" max="3633" width="3.88671875" style="6" bestFit="1" customWidth="1"/>
    <col min="3634" max="3634" width="0" style="6" hidden="1" customWidth="1"/>
    <col min="3635" max="3635" width="3" style="6" customWidth="1"/>
    <col min="3636" max="3636" width="1" style="6" customWidth="1"/>
    <col min="3637" max="3840" width="3" style="6"/>
    <col min="3841" max="3841" width="21.33203125" style="6" bestFit="1" customWidth="1"/>
    <col min="3842" max="3881" width="3.109375" style="6" customWidth="1"/>
    <col min="3882" max="3882" width="0" style="6" hidden="1" customWidth="1"/>
    <col min="3883" max="3888" width="3" style="6" customWidth="1"/>
    <col min="3889" max="3889" width="3.88671875" style="6" bestFit="1" customWidth="1"/>
    <col min="3890" max="3890" width="0" style="6" hidden="1" customWidth="1"/>
    <col min="3891" max="3891" width="3" style="6" customWidth="1"/>
    <col min="3892" max="3892" width="1" style="6" customWidth="1"/>
    <col min="3893" max="4096" width="3" style="6"/>
    <col min="4097" max="4097" width="21.33203125" style="6" bestFit="1" customWidth="1"/>
    <col min="4098" max="4137" width="3.109375" style="6" customWidth="1"/>
    <col min="4138" max="4138" width="0" style="6" hidden="1" customWidth="1"/>
    <col min="4139" max="4144" width="3" style="6" customWidth="1"/>
    <col min="4145" max="4145" width="3.88671875" style="6" bestFit="1" customWidth="1"/>
    <col min="4146" max="4146" width="0" style="6" hidden="1" customWidth="1"/>
    <col min="4147" max="4147" width="3" style="6" customWidth="1"/>
    <col min="4148" max="4148" width="1" style="6" customWidth="1"/>
    <col min="4149" max="4352" width="3" style="6"/>
    <col min="4353" max="4353" width="21.33203125" style="6" bestFit="1" customWidth="1"/>
    <col min="4354" max="4393" width="3.109375" style="6" customWidth="1"/>
    <col min="4394" max="4394" width="0" style="6" hidden="1" customWidth="1"/>
    <col min="4395" max="4400" width="3" style="6" customWidth="1"/>
    <col min="4401" max="4401" width="3.88671875" style="6" bestFit="1" customWidth="1"/>
    <col min="4402" max="4402" width="0" style="6" hidden="1" customWidth="1"/>
    <col min="4403" max="4403" width="3" style="6" customWidth="1"/>
    <col min="4404" max="4404" width="1" style="6" customWidth="1"/>
    <col min="4405" max="4608" width="3" style="6"/>
    <col min="4609" max="4609" width="21.33203125" style="6" bestFit="1" customWidth="1"/>
    <col min="4610" max="4649" width="3.109375" style="6" customWidth="1"/>
    <col min="4650" max="4650" width="0" style="6" hidden="1" customWidth="1"/>
    <col min="4651" max="4656" width="3" style="6" customWidth="1"/>
    <col min="4657" max="4657" width="3.88671875" style="6" bestFit="1" customWidth="1"/>
    <col min="4658" max="4658" width="0" style="6" hidden="1" customWidth="1"/>
    <col min="4659" max="4659" width="3" style="6" customWidth="1"/>
    <col min="4660" max="4660" width="1" style="6" customWidth="1"/>
    <col min="4661" max="4864" width="3" style="6"/>
    <col min="4865" max="4865" width="21.33203125" style="6" bestFit="1" customWidth="1"/>
    <col min="4866" max="4905" width="3.109375" style="6" customWidth="1"/>
    <col min="4906" max="4906" width="0" style="6" hidden="1" customWidth="1"/>
    <col min="4907" max="4912" width="3" style="6" customWidth="1"/>
    <col min="4913" max="4913" width="3.88671875" style="6" bestFit="1" customWidth="1"/>
    <col min="4914" max="4914" width="0" style="6" hidden="1" customWidth="1"/>
    <col min="4915" max="4915" width="3" style="6" customWidth="1"/>
    <col min="4916" max="4916" width="1" style="6" customWidth="1"/>
    <col min="4917" max="5120" width="3" style="6"/>
    <col min="5121" max="5121" width="21.33203125" style="6" bestFit="1" customWidth="1"/>
    <col min="5122" max="5161" width="3.109375" style="6" customWidth="1"/>
    <col min="5162" max="5162" width="0" style="6" hidden="1" customWidth="1"/>
    <col min="5163" max="5168" width="3" style="6" customWidth="1"/>
    <col min="5169" max="5169" width="3.88671875" style="6" bestFit="1" customWidth="1"/>
    <col min="5170" max="5170" width="0" style="6" hidden="1" customWidth="1"/>
    <col min="5171" max="5171" width="3" style="6" customWidth="1"/>
    <col min="5172" max="5172" width="1" style="6" customWidth="1"/>
    <col min="5173" max="5376" width="3" style="6"/>
    <col min="5377" max="5377" width="21.33203125" style="6" bestFit="1" customWidth="1"/>
    <col min="5378" max="5417" width="3.109375" style="6" customWidth="1"/>
    <col min="5418" max="5418" width="0" style="6" hidden="1" customWidth="1"/>
    <col min="5419" max="5424" width="3" style="6" customWidth="1"/>
    <col min="5425" max="5425" width="3.88671875" style="6" bestFit="1" customWidth="1"/>
    <col min="5426" max="5426" width="0" style="6" hidden="1" customWidth="1"/>
    <col min="5427" max="5427" width="3" style="6" customWidth="1"/>
    <col min="5428" max="5428" width="1" style="6" customWidth="1"/>
    <col min="5429" max="5632" width="3" style="6"/>
    <col min="5633" max="5633" width="21.33203125" style="6" bestFit="1" customWidth="1"/>
    <col min="5634" max="5673" width="3.109375" style="6" customWidth="1"/>
    <col min="5674" max="5674" width="0" style="6" hidden="1" customWidth="1"/>
    <col min="5675" max="5680" width="3" style="6" customWidth="1"/>
    <col min="5681" max="5681" width="3.88671875" style="6" bestFit="1" customWidth="1"/>
    <col min="5682" max="5682" width="0" style="6" hidden="1" customWidth="1"/>
    <col min="5683" max="5683" width="3" style="6" customWidth="1"/>
    <col min="5684" max="5684" width="1" style="6" customWidth="1"/>
    <col min="5685" max="5888" width="3" style="6"/>
    <col min="5889" max="5889" width="21.33203125" style="6" bestFit="1" customWidth="1"/>
    <col min="5890" max="5929" width="3.109375" style="6" customWidth="1"/>
    <col min="5930" max="5930" width="0" style="6" hidden="1" customWidth="1"/>
    <col min="5931" max="5936" width="3" style="6" customWidth="1"/>
    <col min="5937" max="5937" width="3.88671875" style="6" bestFit="1" customWidth="1"/>
    <col min="5938" max="5938" width="0" style="6" hidden="1" customWidth="1"/>
    <col min="5939" max="5939" width="3" style="6" customWidth="1"/>
    <col min="5940" max="5940" width="1" style="6" customWidth="1"/>
    <col min="5941" max="6144" width="3" style="6"/>
    <col min="6145" max="6145" width="21.33203125" style="6" bestFit="1" customWidth="1"/>
    <col min="6146" max="6185" width="3.109375" style="6" customWidth="1"/>
    <col min="6186" max="6186" width="0" style="6" hidden="1" customWidth="1"/>
    <col min="6187" max="6192" width="3" style="6" customWidth="1"/>
    <col min="6193" max="6193" width="3.88671875" style="6" bestFit="1" customWidth="1"/>
    <col min="6194" max="6194" width="0" style="6" hidden="1" customWidth="1"/>
    <col min="6195" max="6195" width="3" style="6" customWidth="1"/>
    <col min="6196" max="6196" width="1" style="6" customWidth="1"/>
    <col min="6197" max="6400" width="3" style="6"/>
    <col min="6401" max="6401" width="21.33203125" style="6" bestFit="1" customWidth="1"/>
    <col min="6402" max="6441" width="3.109375" style="6" customWidth="1"/>
    <col min="6442" max="6442" width="0" style="6" hidden="1" customWidth="1"/>
    <col min="6443" max="6448" width="3" style="6" customWidth="1"/>
    <col min="6449" max="6449" width="3.88671875" style="6" bestFit="1" customWidth="1"/>
    <col min="6450" max="6450" width="0" style="6" hidden="1" customWidth="1"/>
    <col min="6451" max="6451" width="3" style="6" customWidth="1"/>
    <col min="6452" max="6452" width="1" style="6" customWidth="1"/>
    <col min="6453" max="6656" width="3" style="6"/>
    <col min="6657" max="6657" width="21.33203125" style="6" bestFit="1" customWidth="1"/>
    <col min="6658" max="6697" width="3.109375" style="6" customWidth="1"/>
    <col min="6698" max="6698" width="0" style="6" hidden="1" customWidth="1"/>
    <col min="6699" max="6704" width="3" style="6" customWidth="1"/>
    <col min="6705" max="6705" width="3.88671875" style="6" bestFit="1" customWidth="1"/>
    <col min="6706" max="6706" width="0" style="6" hidden="1" customWidth="1"/>
    <col min="6707" max="6707" width="3" style="6" customWidth="1"/>
    <col min="6708" max="6708" width="1" style="6" customWidth="1"/>
    <col min="6709" max="6912" width="3" style="6"/>
    <col min="6913" max="6913" width="21.33203125" style="6" bestFit="1" customWidth="1"/>
    <col min="6914" max="6953" width="3.109375" style="6" customWidth="1"/>
    <col min="6954" max="6954" width="0" style="6" hidden="1" customWidth="1"/>
    <col min="6955" max="6960" width="3" style="6" customWidth="1"/>
    <col min="6961" max="6961" width="3.88671875" style="6" bestFit="1" customWidth="1"/>
    <col min="6962" max="6962" width="0" style="6" hidden="1" customWidth="1"/>
    <col min="6963" max="6963" width="3" style="6" customWidth="1"/>
    <col min="6964" max="6964" width="1" style="6" customWidth="1"/>
    <col min="6965" max="7168" width="3" style="6"/>
    <col min="7169" max="7169" width="21.33203125" style="6" bestFit="1" customWidth="1"/>
    <col min="7170" max="7209" width="3.109375" style="6" customWidth="1"/>
    <col min="7210" max="7210" width="0" style="6" hidden="1" customWidth="1"/>
    <col min="7211" max="7216" width="3" style="6" customWidth="1"/>
    <col min="7217" max="7217" width="3.88671875" style="6" bestFit="1" customWidth="1"/>
    <col min="7218" max="7218" width="0" style="6" hidden="1" customWidth="1"/>
    <col min="7219" max="7219" width="3" style="6" customWidth="1"/>
    <col min="7220" max="7220" width="1" style="6" customWidth="1"/>
    <col min="7221" max="7424" width="3" style="6"/>
    <col min="7425" max="7425" width="21.33203125" style="6" bestFit="1" customWidth="1"/>
    <col min="7426" max="7465" width="3.109375" style="6" customWidth="1"/>
    <col min="7466" max="7466" width="0" style="6" hidden="1" customWidth="1"/>
    <col min="7467" max="7472" width="3" style="6" customWidth="1"/>
    <col min="7473" max="7473" width="3.88671875" style="6" bestFit="1" customWidth="1"/>
    <col min="7474" max="7474" width="0" style="6" hidden="1" customWidth="1"/>
    <col min="7475" max="7475" width="3" style="6" customWidth="1"/>
    <col min="7476" max="7476" width="1" style="6" customWidth="1"/>
    <col min="7477" max="7680" width="3" style="6"/>
    <col min="7681" max="7681" width="21.33203125" style="6" bestFit="1" customWidth="1"/>
    <col min="7682" max="7721" width="3.109375" style="6" customWidth="1"/>
    <col min="7722" max="7722" width="0" style="6" hidden="1" customWidth="1"/>
    <col min="7723" max="7728" width="3" style="6" customWidth="1"/>
    <col min="7729" max="7729" width="3.88671875" style="6" bestFit="1" customWidth="1"/>
    <col min="7730" max="7730" width="0" style="6" hidden="1" customWidth="1"/>
    <col min="7731" max="7731" width="3" style="6" customWidth="1"/>
    <col min="7732" max="7732" width="1" style="6" customWidth="1"/>
    <col min="7733" max="7936" width="3" style="6"/>
    <col min="7937" max="7937" width="21.33203125" style="6" bestFit="1" customWidth="1"/>
    <col min="7938" max="7977" width="3.109375" style="6" customWidth="1"/>
    <col min="7978" max="7978" width="0" style="6" hidden="1" customWidth="1"/>
    <col min="7979" max="7984" width="3" style="6" customWidth="1"/>
    <col min="7985" max="7985" width="3.88671875" style="6" bestFit="1" customWidth="1"/>
    <col min="7986" max="7986" width="0" style="6" hidden="1" customWidth="1"/>
    <col min="7987" max="7987" width="3" style="6" customWidth="1"/>
    <col min="7988" max="7988" width="1" style="6" customWidth="1"/>
    <col min="7989" max="8192" width="3" style="6"/>
    <col min="8193" max="8193" width="21.33203125" style="6" bestFit="1" customWidth="1"/>
    <col min="8194" max="8233" width="3.109375" style="6" customWidth="1"/>
    <col min="8234" max="8234" width="0" style="6" hidden="1" customWidth="1"/>
    <col min="8235" max="8240" width="3" style="6" customWidth="1"/>
    <col min="8241" max="8241" width="3.88671875" style="6" bestFit="1" customWidth="1"/>
    <col min="8242" max="8242" width="0" style="6" hidden="1" customWidth="1"/>
    <col min="8243" max="8243" width="3" style="6" customWidth="1"/>
    <col min="8244" max="8244" width="1" style="6" customWidth="1"/>
    <col min="8245" max="8448" width="3" style="6"/>
    <col min="8449" max="8449" width="21.33203125" style="6" bestFit="1" customWidth="1"/>
    <col min="8450" max="8489" width="3.109375" style="6" customWidth="1"/>
    <col min="8490" max="8490" width="0" style="6" hidden="1" customWidth="1"/>
    <col min="8491" max="8496" width="3" style="6" customWidth="1"/>
    <col min="8497" max="8497" width="3.88671875" style="6" bestFit="1" customWidth="1"/>
    <col min="8498" max="8498" width="0" style="6" hidden="1" customWidth="1"/>
    <col min="8499" max="8499" width="3" style="6" customWidth="1"/>
    <col min="8500" max="8500" width="1" style="6" customWidth="1"/>
    <col min="8501" max="8704" width="3" style="6"/>
    <col min="8705" max="8705" width="21.33203125" style="6" bestFit="1" customWidth="1"/>
    <col min="8706" max="8745" width="3.109375" style="6" customWidth="1"/>
    <col min="8746" max="8746" width="0" style="6" hidden="1" customWidth="1"/>
    <col min="8747" max="8752" width="3" style="6" customWidth="1"/>
    <col min="8753" max="8753" width="3.88671875" style="6" bestFit="1" customWidth="1"/>
    <col min="8754" max="8754" width="0" style="6" hidden="1" customWidth="1"/>
    <col min="8755" max="8755" width="3" style="6" customWidth="1"/>
    <col min="8756" max="8756" width="1" style="6" customWidth="1"/>
    <col min="8757" max="8960" width="3" style="6"/>
    <col min="8961" max="8961" width="21.33203125" style="6" bestFit="1" customWidth="1"/>
    <col min="8962" max="9001" width="3.109375" style="6" customWidth="1"/>
    <col min="9002" max="9002" width="0" style="6" hidden="1" customWidth="1"/>
    <col min="9003" max="9008" width="3" style="6" customWidth="1"/>
    <col min="9009" max="9009" width="3.88671875" style="6" bestFit="1" customWidth="1"/>
    <col min="9010" max="9010" width="0" style="6" hidden="1" customWidth="1"/>
    <col min="9011" max="9011" width="3" style="6" customWidth="1"/>
    <col min="9012" max="9012" width="1" style="6" customWidth="1"/>
    <col min="9013" max="9216" width="3" style="6"/>
    <col min="9217" max="9217" width="21.33203125" style="6" bestFit="1" customWidth="1"/>
    <col min="9218" max="9257" width="3.109375" style="6" customWidth="1"/>
    <col min="9258" max="9258" width="0" style="6" hidden="1" customWidth="1"/>
    <col min="9259" max="9264" width="3" style="6" customWidth="1"/>
    <col min="9265" max="9265" width="3.88671875" style="6" bestFit="1" customWidth="1"/>
    <col min="9266" max="9266" width="0" style="6" hidden="1" customWidth="1"/>
    <col min="9267" max="9267" width="3" style="6" customWidth="1"/>
    <col min="9268" max="9268" width="1" style="6" customWidth="1"/>
    <col min="9269" max="9472" width="3" style="6"/>
    <col min="9473" max="9473" width="21.33203125" style="6" bestFit="1" customWidth="1"/>
    <col min="9474" max="9513" width="3.109375" style="6" customWidth="1"/>
    <col min="9514" max="9514" width="0" style="6" hidden="1" customWidth="1"/>
    <col min="9515" max="9520" width="3" style="6" customWidth="1"/>
    <col min="9521" max="9521" width="3.88671875" style="6" bestFit="1" customWidth="1"/>
    <col min="9522" max="9522" width="0" style="6" hidden="1" customWidth="1"/>
    <col min="9523" max="9523" width="3" style="6" customWidth="1"/>
    <col min="9524" max="9524" width="1" style="6" customWidth="1"/>
    <col min="9525" max="9728" width="3" style="6"/>
    <col min="9729" max="9729" width="21.33203125" style="6" bestFit="1" customWidth="1"/>
    <col min="9730" max="9769" width="3.109375" style="6" customWidth="1"/>
    <col min="9770" max="9770" width="0" style="6" hidden="1" customWidth="1"/>
    <col min="9771" max="9776" width="3" style="6" customWidth="1"/>
    <col min="9777" max="9777" width="3.88671875" style="6" bestFit="1" customWidth="1"/>
    <col min="9778" max="9778" width="0" style="6" hidden="1" customWidth="1"/>
    <col min="9779" max="9779" width="3" style="6" customWidth="1"/>
    <col min="9780" max="9780" width="1" style="6" customWidth="1"/>
    <col min="9781" max="9984" width="3" style="6"/>
    <col min="9985" max="9985" width="21.33203125" style="6" bestFit="1" customWidth="1"/>
    <col min="9986" max="10025" width="3.109375" style="6" customWidth="1"/>
    <col min="10026" max="10026" width="0" style="6" hidden="1" customWidth="1"/>
    <col min="10027" max="10032" width="3" style="6" customWidth="1"/>
    <col min="10033" max="10033" width="3.88671875" style="6" bestFit="1" customWidth="1"/>
    <col min="10034" max="10034" width="0" style="6" hidden="1" customWidth="1"/>
    <col min="10035" max="10035" width="3" style="6" customWidth="1"/>
    <col min="10036" max="10036" width="1" style="6" customWidth="1"/>
    <col min="10037" max="10240" width="3" style="6"/>
    <col min="10241" max="10241" width="21.33203125" style="6" bestFit="1" customWidth="1"/>
    <col min="10242" max="10281" width="3.109375" style="6" customWidth="1"/>
    <col min="10282" max="10282" width="0" style="6" hidden="1" customWidth="1"/>
    <col min="10283" max="10288" width="3" style="6" customWidth="1"/>
    <col min="10289" max="10289" width="3.88671875" style="6" bestFit="1" customWidth="1"/>
    <col min="10290" max="10290" width="0" style="6" hidden="1" customWidth="1"/>
    <col min="10291" max="10291" width="3" style="6" customWidth="1"/>
    <col min="10292" max="10292" width="1" style="6" customWidth="1"/>
    <col min="10293" max="10496" width="3" style="6"/>
    <col min="10497" max="10497" width="21.33203125" style="6" bestFit="1" customWidth="1"/>
    <col min="10498" max="10537" width="3.109375" style="6" customWidth="1"/>
    <col min="10538" max="10538" width="0" style="6" hidden="1" customWidth="1"/>
    <col min="10539" max="10544" width="3" style="6" customWidth="1"/>
    <col min="10545" max="10545" width="3.88671875" style="6" bestFit="1" customWidth="1"/>
    <col min="10546" max="10546" width="0" style="6" hidden="1" customWidth="1"/>
    <col min="10547" max="10547" width="3" style="6" customWidth="1"/>
    <col min="10548" max="10548" width="1" style="6" customWidth="1"/>
    <col min="10549" max="10752" width="3" style="6"/>
    <col min="10753" max="10753" width="21.33203125" style="6" bestFit="1" customWidth="1"/>
    <col min="10754" max="10793" width="3.109375" style="6" customWidth="1"/>
    <col min="10794" max="10794" width="0" style="6" hidden="1" customWidth="1"/>
    <col min="10795" max="10800" width="3" style="6" customWidth="1"/>
    <col min="10801" max="10801" width="3.88671875" style="6" bestFit="1" customWidth="1"/>
    <col min="10802" max="10802" width="0" style="6" hidden="1" customWidth="1"/>
    <col min="10803" max="10803" width="3" style="6" customWidth="1"/>
    <col min="10804" max="10804" width="1" style="6" customWidth="1"/>
    <col min="10805" max="11008" width="3" style="6"/>
    <col min="11009" max="11009" width="21.33203125" style="6" bestFit="1" customWidth="1"/>
    <col min="11010" max="11049" width="3.109375" style="6" customWidth="1"/>
    <col min="11050" max="11050" width="0" style="6" hidden="1" customWidth="1"/>
    <col min="11051" max="11056" width="3" style="6" customWidth="1"/>
    <col min="11057" max="11057" width="3.88671875" style="6" bestFit="1" customWidth="1"/>
    <col min="11058" max="11058" width="0" style="6" hidden="1" customWidth="1"/>
    <col min="11059" max="11059" width="3" style="6" customWidth="1"/>
    <col min="11060" max="11060" width="1" style="6" customWidth="1"/>
    <col min="11061" max="11264" width="3" style="6"/>
    <col min="11265" max="11265" width="21.33203125" style="6" bestFit="1" customWidth="1"/>
    <col min="11266" max="11305" width="3.109375" style="6" customWidth="1"/>
    <col min="11306" max="11306" width="0" style="6" hidden="1" customWidth="1"/>
    <col min="11307" max="11312" width="3" style="6" customWidth="1"/>
    <col min="11313" max="11313" width="3.88671875" style="6" bestFit="1" customWidth="1"/>
    <col min="11314" max="11314" width="0" style="6" hidden="1" customWidth="1"/>
    <col min="11315" max="11315" width="3" style="6" customWidth="1"/>
    <col min="11316" max="11316" width="1" style="6" customWidth="1"/>
    <col min="11317" max="11520" width="3" style="6"/>
    <col min="11521" max="11521" width="21.33203125" style="6" bestFit="1" customWidth="1"/>
    <col min="11522" max="11561" width="3.109375" style="6" customWidth="1"/>
    <col min="11562" max="11562" width="0" style="6" hidden="1" customWidth="1"/>
    <col min="11563" max="11568" width="3" style="6" customWidth="1"/>
    <col min="11569" max="11569" width="3.88671875" style="6" bestFit="1" customWidth="1"/>
    <col min="11570" max="11570" width="0" style="6" hidden="1" customWidth="1"/>
    <col min="11571" max="11571" width="3" style="6" customWidth="1"/>
    <col min="11572" max="11572" width="1" style="6" customWidth="1"/>
    <col min="11573" max="11776" width="3" style="6"/>
    <col min="11777" max="11777" width="21.33203125" style="6" bestFit="1" customWidth="1"/>
    <col min="11778" max="11817" width="3.109375" style="6" customWidth="1"/>
    <col min="11818" max="11818" width="0" style="6" hidden="1" customWidth="1"/>
    <col min="11819" max="11824" width="3" style="6" customWidth="1"/>
    <col min="11825" max="11825" width="3.88671875" style="6" bestFit="1" customWidth="1"/>
    <col min="11826" max="11826" width="0" style="6" hidden="1" customWidth="1"/>
    <col min="11827" max="11827" width="3" style="6" customWidth="1"/>
    <col min="11828" max="11828" width="1" style="6" customWidth="1"/>
    <col min="11829" max="12032" width="3" style="6"/>
    <col min="12033" max="12033" width="21.33203125" style="6" bestFit="1" customWidth="1"/>
    <col min="12034" max="12073" width="3.109375" style="6" customWidth="1"/>
    <col min="12074" max="12074" width="0" style="6" hidden="1" customWidth="1"/>
    <col min="12075" max="12080" width="3" style="6" customWidth="1"/>
    <col min="12081" max="12081" width="3.88671875" style="6" bestFit="1" customWidth="1"/>
    <col min="12082" max="12082" width="0" style="6" hidden="1" customWidth="1"/>
    <col min="12083" max="12083" width="3" style="6" customWidth="1"/>
    <col min="12084" max="12084" width="1" style="6" customWidth="1"/>
    <col min="12085" max="12288" width="3" style="6"/>
    <col min="12289" max="12289" width="21.33203125" style="6" bestFit="1" customWidth="1"/>
    <col min="12290" max="12329" width="3.109375" style="6" customWidth="1"/>
    <col min="12330" max="12330" width="0" style="6" hidden="1" customWidth="1"/>
    <col min="12331" max="12336" width="3" style="6" customWidth="1"/>
    <col min="12337" max="12337" width="3.88671875" style="6" bestFit="1" customWidth="1"/>
    <col min="12338" max="12338" width="0" style="6" hidden="1" customWidth="1"/>
    <col min="12339" max="12339" width="3" style="6" customWidth="1"/>
    <col min="12340" max="12340" width="1" style="6" customWidth="1"/>
    <col min="12341" max="12544" width="3" style="6"/>
    <col min="12545" max="12545" width="21.33203125" style="6" bestFit="1" customWidth="1"/>
    <col min="12546" max="12585" width="3.109375" style="6" customWidth="1"/>
    <col min="12586" max="12586" width="0" style="6" hidden="1" customWidth="1"/>
    <col min="12587" max="12592" width="3" style="6" customWidth="1"/>
    <col min="12593" max="12593" width="3.88671875" style="6" bestFit="1" customWidth="1"/>
    <col min="12594" max="12594" width="0" style="6" hidden="1" customWidth="1"/>
    <col min="12595" max="12595" width="3" style="6" customWidth="1"/>
    <col min="12596" max="12596" width="1" style="6" customWidth="1"/>
    <col min="12597" max="12800" width="3" style="6"/>
    <col min="12801" max="12801" width="21.33203125" style="6" bestFit="1" customWidth="1"/>
    <col min="12802" max="12841" width="3.109375" style="6" customWidth="1"/>
    <col min="12842" max="12842" width="0" style="6" hidden="1" customWidth="1"/>
    <col min="12843" max="12848" width="3" style="6" customWidth="1"/>
    <col min="12849" max="12849" width="3.88671875" style="6" bestFit="1" customWidth="1"/>
    <col min="12850" max="12850" width="0" style="6" hidden="1" customWidth="1"/>
    <col min="12851" max="12851" width="3" style="6" customWidth="1"/>
    <col min="12852" max="12852" width="1" style="6" customWidth="1"/>
    <col min="12853" max="13056" width="3" style="6"/>
    <col min="13057" max="13057" width="21.33203125" style="6" bestFit="1" customWidth="1"/>
    <col min="13058" max="13097" width="3.109375" style="6" customWidth="1"/>
    <col min="13098" max="13098" width="0" style="6" hidden="1" customWidth="1"/>
    <col min="13099" max="13104" width="3" style="6" customWidth="1"/>
    <col min="13105" max="13105" width="3.88671875" style="6" bestFit="1" customWidth="1"/>
    <col min="13106" max="13106" width="0" style="6" hidden="1" customWidth="1"/>
    <col min="13107" max="13107" width="3" style="6" customWidth="1"/>
    <col min="13108" max="13108" width="1" style="6" customWidth="1"/>
    <col min="13109" max="13312" width="3" style="6"/>
    <col min="13313" max="13313" width="21.33203125" style="6" bestFit="1" customWidth="1"/>
    <col min="13314" max="13353" width="3.109375" style="6" customWidth="1"/>
    <col min="13354" max="13354" width="0" style="6" hidden="1" customWidth="1"/>
    <col min="13355" max="13360" width="3" style="6" customWidth="1"/>
    <col min="13361" max="13361" width="3.88671875" style="6" bestFit="1" customWidth="1"/>
    <col min="13362" max="13362" width="0" style="6" hidden="1" customWidth="1"/>
    <col min="13363" max="13363" width="3" style="6" customWidth="1"/>
    <col min="13364" max="13364" width="1" style="6" customWidth="1"/>
    <col min="13365" max="13568" width="3" style="6"/>
    <col min="13569" max="13569" width="21.33203125" style="6" bestFit="1" customWidth="1"/>
    <col min="13570" max="13609" width="3.109375" style="6" customWidth="1"/>
    <col min="13610" max="13610" width="0" style="6" hidden="1" customWidth="1"/>
    <col min="13611" max="13616" width="3" style="6" customWidth="1"/>
    <col min="13617" max="13617" width="3.88671875" style="6" bestFit="1" customWidth="1"/>
    <col min="13618" max="13618" width="0" style="6" hidden="1" customWidth="1"/>
    <col min="13619" max="13619" width="3" style="6" customWidth="1"/>
    <col min="13620" max="13620" width="1" style="6" customWidth="1"/>
    <col min="13621" max="13824" width="3" style="6"/>
    <col min="13825" max="13825" width="21.33203125" style="6" bestFit="1" customWidth="1"/>
    <col min="13826" max="13865" width="3.109375" style="6" customWidth="1"/>
    <col min="13866" max="13866" width="0" style="6" hidden="1" customWidth="1"/>
    <col min="13867" max="13872" width="3" style="6" customWidth="1"/>
    <col min="13873" max="13873" width="3.88671875" style="6" bestFit="1" customWidth="1"/>
    <col min="13874" max="13874" width="0" style="6" hidden="1" customWidth="1"/>
    <col min="13875" max="13875" width="3" style="6" customWidth="1"/>
    <col min="13876" max="13876" width="1" style="6" customWidth="1"/>
    <col min="13877" max="14080" width="3" style="6"/>
    <col min="14081" max="14081" width="21.33203125" style="6" bestFit="1" customWidth="1"/>
    <col min="14082" max="14121" width="3.109375" style="6" customWidth="1"/>
    <col min="14122" max="14122" width="0" style="6" hidden="1" customWidth="1"/>
    <col min="14123" max="14128" width="3" style="6" customWidth="1"/>
    <col min="14129" max="14129" width="3.88671875" style="6" bestFit="1" customWidth="1"/>
    <col min="14130" max="14130" width="0" style="6" hidden="1" customWidth="1"/>
    <col min="14131" max="14131" width="3" style="6" customWidth="1"/>
    <col min="14132" max="14132" width="1" style="6" customWidth="1"/>
    <col min="14133" max="14336" width="3" style="6"/>
    <col min="14337" max="14337" width="21.33203125" style="6" bestFit="1" customWidth="1"/>
    <col min="14338" max="14377" width="3.109375" style="6" customWidth="1"/>
    <col min="14378" max="14378" width="0" style="6" hidden="1" customWidth="1"/>
    <col min="14379" max="14384" width="3" style="6" customWidth="1"/>
    <col min="14385" max="14385" width="3.88671875" style="6" bestFit="1" customWidth="1"/>
    <col min="14386" max="14386" width="0" style="6" hidden="1" customWidth="1"/>
    <col min="14387" max="14387" width="3" style="6" customWidth="1"/>
    <col min="14388" max="14388" width="1" style="6" customWidth="1"/>
    <col min="14389" max="14592" width="3" style="6"/>
    <col min="14593" max="14593" width="21.33203125" style="6" bestFit="1" customWidth="1"/>
    <col min="14594" max="14633" width="3.109375" style="6" customWidth="1"/>
    <col min="14634" max="14634" width="0" style="6" hidden="1" customWidth="1"/>
    <col min="14635" max="14640" width="3" style="6" customWidth="1"/>
    <col min="14641" max="14641" width="3.88671875" style="6" bestFit="1" customWidth="1"/>
    <col min="14642" max="14642" width="0" style="6" hidden="1" customWidth="1"/>
    <col min="14643" max="14643" width="3" style="6" customWidth="1"/>
    <col min="14644" max="14644" width="1" style="6" customWidth="1"/>
    <col min="14645" max="14848" width="3" style="6"/>
    <col min="14849" max="14849" width="21.33203125" style="6" bestFit="1" customWidth="1"/>
    <col min="14850" max="14889" width="3.109375" style="6" customWidth="1"/>
    <col min="14890" max="14890" width="0" style="6" hidden="1" customWidth="1"/>
    <col min="14891" max="14896" width="3" style="6" customWidth="1"/>
    <col min="14897" max="14897" width="3.88671875" style="6" bestFit="1" customWidth="1"/>
    <col min="14898" max="14898" width="0" style="6" hidden="1" customWidth="1"/>
    <col min="14899" max="14899" width="3" style="6" customWidth="1"/>
    <col min="14900" max="14900" width="1" style="6" customWidth="1"/>
    <col min="14901" max="15104" width="3" style="6"/>
    <col min="15105" max="15105" width="21.33203125" style="6" bestFit="1" customWidth="1"/>
    <col min="15106" max="15145" width="3.109375" style="6" customWidth="1"/>
    <col min="15146" max="15146" width="0" style="6" hidden="1" customWidth="1"/>
    <col min="15147" max="15152" width="3" style="6" customWidth="1"/>
    <col min="15153" max="15153" width="3.88671875" style="6" bestFit="1" customWidth="1"/>
    <col min="15154" max="15154" width="0" style="6" hidden="1" customWidth="1"/>
    <col min="15155" max="15155" width="3" style="6" customWidth="1"/>
    <col min="15156" max="15156" width="1" style="6" customWidth="1"/>
    <col min="15157" max="15360" width="3" style="6"/>
    <col min="15361" max="15361" width="21.33203125" style="6" bestFit="1" customWidth="1"/>
    <col min="15362" max="15401" width="3.109375" style="6" customWidth="1"/>
    <col min="15402" max="15402" width="0" style="6" hidden="1" customWidth="1"/>
    <col min="15403" max="15408" width="3" style="6" customWidth="1"/>
    <col min="15409" max="15409" width="3.88671875" style="6" bestFit="1" customWidth="1"/>
    <col min="15410" max="15410" width="0" style="6" hidden="1" customWidth="1"/>
    <col min="15411" max="15411" width="3" style="6" customWidth="1"/>
    <col min="15412" max="15412" width="1" style="6" customWidth="1"/>
    <col min="15413" max="15616" width="3" style="6"/>
    <col min="15617" max="15617" width="21.33203125" style="6" bestFit="1" customWidth="1"/>
    <col min="15618" max="15657" width="3.109375" style="6" customWidth="1"/>
    <col min="15658" max="15658" width="0" style="6" hidden="1" customWidth="1"/>
    <col min="15659" max="15664" width="3" style="6" customWidth="1"/>
    <col min="15665" max="15665" width="3.88671875" style="6" bestFit="1" customWidth="1"/>
    <col min="15666" max="15666" width="0" style="6" hidden="1" customWidth="1"/>
    <col min="15667" max="15667" width="3" style="6" customWidth="1"/>
    <col min="15668" max="15668" width="1" style="6" customWidth="1"/>
    <col min="15669" max="15872" width="3" style="6"/>
    <col min="15873" max="15873" width="21.33203125" style="6" bestFit="1" customWidth="1"/>
    <col min="15874" max="15913" width="3.109375" style="6" customWidth="1"/>
    <col min="15914" max="15914" width="0" style="6" hidden="1" customWidth="1"/>
    <col min="15915" max="15920" width="3" style="6" customWidth="1"/>
    <col min="15921" max="15921" width="3.88671875" style="6" bestFit="1" customWidth="1"/>
    <col min="15922" max="15922" width="0" style="6" hidden="1" customWidth="1"/>
    <col min="15923" max="15923" width="3" style="6" customWidth="1"/>
    <col min="15924" max="15924" width="1" style="6" customWidth="1"/>
    <col min="15925" max="16128" width="3" style="6"/>
    <col min="16129" max="16129" width="21.33203125" style="6" bestFit="1" customWidth="1"/>
    <col min="16130" max="16169" width="3.109375" style="6" customWidth="1"/>
    <col min="16170" max="16170" width="0" style="6" hidden="1" customWidth="1"/>
    <col min="16171" max="16176" width="3" style="6" customWidth="1"/>
    <col min="16177" max="16177" width="3.88671875" style="6" bestFit="1" customWidth="1"/>
    <col min="16178" max="16178" width="0" style="6" hidden="1" customWidth="1"/>
    <col min="16179" max="16179" width="3" style="6" customWidth="1"/>
    <col min="16180" max="16180" width="1" style="6" customWidth="1"/>
    <col min="16181" max="16384" width="3" style="6"/>
  </cols>
  <sheetData>
    <row r="1" spans="1:53" ht="16.2" thickBot="1" x14ac:dyDescent="0.35">
      <c r="A1" s="5" t="s">
        <v>34</v>
      </c>
      <c r="AQ1" s="7" t="s">
        <v>47</v>
      </c>
      <c r="AR1" s="8"/>
      <c r="AS1" s="8"/>
      <c r="AT1" s="8"/>
      <c r="AU1" s="8"/>
      <c r="AV1" s="8"/>
      <c r="AW1" s="8"/>
      <c r="AY1" s="9"/>
      <c r="AZ1" s="10"/>
    </row>
    <row r="2" spans="1:53" ht="33.75" customHeight="1" thickTop="1" thickBot="1" x14ac:dyDescent="0.35">
      <c r="A2" s="60" t="s">
        <v>106</v>
      </c>
      <c r="B2" s="61" t="str">
        <f>(A3)</f>
        <v>Fülöp</v>
      </c>
      <c r="C2" s="12"/>
      <c r="D2" s="11"/>
      <c r="E2" s="11"/>
      <c r="F2" s="13" t="str">
        <f>(A4)</f>
        <v>Ács</v>
      </c>
      <c r="G2" s="11"/>
      <c r="H2" s="11"/>
      <c r="I2" s="11"/>
      <c r="J2" s="13" t="str">
        <f>(A5)</f>
        <v>Nagy B.</v>
      </c>
      <c r="K2" s="11"/>
      <c r="L2" s="11"/>
      <c r="M2" s="11"/>
      <c r="N2" s="13" t="str">
        <f>(A6)</f>
        <v>Moldován</v>
      </c>
      <c r="O2" s="11"/>
      <c r="P2" s="11"/>
      <c r="Q2" s="11"/>
      <c r="R2" s="13" t="str">
        <f>(A7)</f>
        <v>Kondor G.</v>
      </c>
      <c r="S2" s="11"/>
      <c r="T2" s="11"/>
      <c r="U2" s="11"/>
      <c r="V2" s="13" t="str">
        <f>(A8)</f>
        <v>Kondor B.</v>
      </c>
      <c r="W2" s="11"/>
      <c r="X2" s="11"/>
      <c r="Y2" s="11"/>
      <c r="Z2" s="13" t="str">
        <f>(A9)</f>
        <v>Simó</v>
      </c>
      <c r="AA2" s="11"/>
      <c r="AB2" s="11"/>
      <c r="AC2" s="11"/>
      <c r="AD2" s="13" t="str">
        <f>(A10)</f>
        <v>Bodó II. A.</v>
      </c>
      <c r="AE2" s="11"/>
      <c r="AF2" s="11"/>
      <c r="AG2" s="11"/>
      <c r="AH2" s="13" t="str">
        <f>(A11)</f>
        <v>Krejcik</v>
      </c>
      <c r="AI2" s="11"/>
      <c r="AJ2" s="11"/>
      <c r="AK2" s="11"/>
      <c r="AL2" s="13" t="str">
        <f>(A12)</f>
        <v>Németh Gy.</v>
      </c>
      <c r="AM2" s="11"/>
      <c r="AN2" s="11"/>
      <c r="AO2" s="11"/>
      <c r="AP2" s="14"/>
      <c r="AQ2" s="15" t="s">
        <v>23</v>
      </c>
      <c r="AR2" s="16" t="s">
        <v>24</v>
      </c>
      <c r="AS2" s="16" t="s">
        <v>25</v>
      </c>
      <c r="AT2" s="16" t="s">
        <v>26</v>
      </c>
      <c r="AU2" s="16" t="s">
        <v>27</v>
      </c>
      <c r="AV2" s="16" t="s">
        <v>28</v>
      </c>
      <c r="AW2" s="17" t="s">
        <v>29</v>
      </c>
      <c r="AY2" s="18" t="s">
        <v>30</v>
      </c>
      <c r="AZ2" s="19"/>
      <c r="BA2" s="20" t="s">
        <v>31</v>
      </c>
    </row>
    <row r="3" spans="1:53" ht="22.5" customHeight="1" thickTop="1" x14ac:dyDescent="0.25">
      <c r="A3" s="62" t="s">
        <v>111</v>
      </c>
      <c r="B3" s="21"/>
      <c r="C3" s="22"/>
      <c r="D3" s="22"/>
      <c r="E3" s="22"/>
      <c r="F3" s="23">
        <v>9</v>
      </c>
      <c r="G3" s="35">
        <f>(N62)</f>
        <v>1</v>
      </c>
      <c r="H3" s="35">
        <f>(P62)</f>
        <v>0</v>
      </c>
      <c r="I3" s="25" t="str">
        <f>IF(G3=".","-",IF(G3&gt;H3,"g",IF(G3=H3,"d","v")))</f>
        <v>g</v>
      </c>
      <c r="J3" s="23">
        <v>8</v>
      </c>
      <c r="K3" s="24">
        <f>(N56)</f>
        <v>2</v>
      </c>
      <c r="L3" s="24">
        <f>(P56)</f>
        <v>2</v>
      </c>
      <c r="M3" s="25" t="str">
        <f>IF(K3=".","-",IF(K3&gt;L3,"g",IF(K3=L3,"d","v")))</f>
        <v>d</v>
      </c>
      <c r="N3" s="23">
        <v>7</v>
      </c>
      <c r="O3" s="24">
        <f>(N50)</f>
        <v>4</v>
      </c>
      <c r="P3" s="24">
        <f>(P50)</f>
        <v>1</v>
      </c>
      <c r="Q3" s="25" t="str">
        <f>IF(O3=".","-",IF(O3&gt;P3,"g",IF(O3=P3,"d","v")))</f>
        <v>g</v>
      </c>
      <c r="R3" s="23">
        <v>6</v>
      </c>
      <c r="S3" s="24">
        <f>(N44)</f>
        <v>1</v>
      </c>
      <c r="T3" s="24">
        <f>(P44)</f>
        <v>0</v>
      </c>
      <c r="U3" s="25" t="str">
        <f>IF(S3=".","-",IF(S3&gt;T3,"g",IF(S3=T3,"d","v")))</f>
        <v>g</v>
      </c>
      <c r="V3" s="23">
        <v>5</v>
      </c>
      <c r="W3" s="24">
        <f>(N38)</f>
        <v>4</v>
      </c>
      <c r="X3" s="24">
        <f>(P38)</f>
        <v>1</v>
      </c>
      <c r="Y3" s="25" t="str">
        <f>IF(W3=".","-",IF(W3&gt;X3,"g",IF(W3=X3,"d","v")))</f>
        <v>g</v>
      </c>
      <c r="Z3" s="23">
        <v>4</v>
      </c>
      <c r="AA3" s="24">
        <f>(N32)</f>
        <v>3</v>
      </c>
      <c r="AB3" s="24">
        <f>(P32)</f>
        <v>0</v>
      </c>
      <c r="AC3" s="25" t="str">
        <f t="shared" ref="AC3:AC8" si="0">IF(AA3=".","-",IF(AA3&gt;AB3,"g",IF(AA3=AB3,"d","v")))</f>
        <v>g</v>
      </c>
      <c r="AD3" s="23">
        <v>3</v>
      </c>
      <c r="AE3" s="24">
        <f>(N26)</f>
        <v>2</v>
      </c>
      <c r="AF3" s="24">
        <f>(P26)</f>
        <v>0</v>
      </c>
      <c r="AG3" s="25" t="str">
        <f t="shared" ref="AG3:AG9" si="1">IF(AE3=".","-",IF(AE3&gt;AF3,"g",IF(AE3=AF3,"d","v")))</f>
        <v>g</v>
      </c>
      <c r="AH3" s="23">
        <v>2</v>
      </c>
      <c r="AI3" s="24">
        <f>(N20)</f>
        <v>1</v>
      </c>
      <c r="AJ3" s="24">
        <f>(P20)</f>
        <v>1</v>
      </c>
      <c r="AK3" s="25" t="str">
        <f t="shared" ref="AK3:AK10" si="2">IF(AI3=".","-",IF(AI3&gt;AJ3,"g",IF(AI3=AJ3,"d","v")))</f>
        <v>d</v>
      </c>
      <c r="AL3" s="23">
        <v>1</v>
      </c>
      <c r="AM3" s="24">
        <f>(N14)</f>
        <v>4</v>
      </c>
      <c r="AN3" s="24">
        <f>(P14)</f>
        <v>1</v>
      </c>
      <c r="AO3" s="25" t="str">
        <f t="shared" ref="AO3:AO11" si="3">IF(AM3=".","-",IF(AM3&gt;AN3,"g",IF(AM3=AN3,"d","v")))</f>
        <v>g</v>
      </c>
      <c r="AP3" s="26"/>
      <c r="AQ3" s="27">
        <f t="shared" ref="AQ3:AQ12" si="4">SUM(AR3:AT3)</f>
        <v>9</v>
      </c>
      <c r="AR3" s="28">
        <f t="shared" ref="AR3:AR12" si="5">COUNTIF(B3:AO3,"g")</f>
        <v>7</v>
      </c>
      <c r="AS3" s="28">
        <f t="shared" ref="AS3:AS12" si="6">COUNTIF(B3:AO3,"d")</f>
        <v>2</v>
      </c>
      <c r="AT3" s="28">
        <f t="shared" ref="AT3:AT12" si="7">COUNTIF(B3:AO3,"v")</f>
        <v>0</v>
      </c>
      <c r="AU3" s="29">
        <f>SUM(IF(O3&lt;&gt;".",O3)+IF(S3&lt;&gt;".",S3)+IF(W3&lt;&gt;".",W3)+IF(AA3&lt;&gt;".",AA3)+IF(AE3&lt;&gt;".",AE3)+IF(AI3&lt;&gt;".",AI3)+IF(AM3&lt;&gt;".",AM3)+IF(G3&lt;&gt;".",G3)+IF(K3&lt;&gt;".",K3))</f>
        <v>22</v>
      </c>
      <c r="AV3" s="29">
        <f>SUM(IF(P3&lt;&gt;".",P3)+IF(T3&lt;&gt;".",T3)+IF(X3&lt;&gt;".",X3)+IF(AB3&lt;&gt;".",AB3)+IF(AF3&lt;&gt;".",AF3)+IF(AJ3&lt;&gt;".",AJ3)+IF(AN3&lt;&gt;".",AN3)+IF(H3&lt;&gt;".",H3)+IF(L3&lt;&gt;".",L3))</f>
        <v>6</v>
      </c>
      <c r="AW3" s="30">
        <f t="shared" ref="AW3:AW12" si="8">SUM(AR3*3+AS3*1)</f>
        <v>23</v>
      </c>
      <c r="AY3" s="31">
        <f t="shared" ref="AY3:AY12" si="9">RANK(AW3,$AW$3:$AW$12,0)</f>
        <v>1</v>
      </c>
      <c r="AZ3" s="32"/>
      <c r="BA3" s="33">
        <f t="shared" ref="BA3:BA12" si="10">SUM(AU3-AV3)</f>
        <v>16</v>
      </c>
    </row>
    <row r="4" spans="1:53" ht="22.5" customHeight="1" x14ac:dyDescent="0.25">
      <c r="A4" s="63" t="s">
        <v>118</v>
      </c>
      <c r="B4" s="34">
        <v>9</v>
      </c>
      <c r="C4" s="35">
        <f>(P62)</f>
        <v>0</v>
      </c>
      <c r="D4" s="35">
        <f>(N62)</f>
        <v>1</v>
      </c>
      <c r="E4" s="64" t="str">
        <f t="shared" ref="E4:E12" si="11">IF(C4=".","-",IF(C4&gt;D4,"g",IF(C4=D4,"d","v")))</f>
        <v>v</v>
      </c>
      <c r="F4" s="37"/>
      <c r="G4" s="38"/>
      <c r="H4" s="38"/>
      <c r="I4" s="38"/>
      <c r="J4" s="34">
        <v>7</v>
      </c>
      <c r="K4" s="35">
        <f>(N51)</f>
        <v>0</v>
      </c>
      <c r="L4" s="35">
        <f>(P51)</f>
        <v>1</v>
      </c>
      <c r="M4" s="36" t="str">
        <f>IF(K4=".","-",IF(K4&gt;L4,"g",IF(K4=L4,"d","v")))</f>
        <v>v</v>
      </c>
      <c r="N4" s="34">
        <v>6</v>
      </c>
      <c r="O4" s="35">
        <f>(N45)</f>
        <v>1</v>
      </c>
      <c r="P4" s="35">
        <f>(P45)</f>
        <v>1</v>
      </c>
      <c r="Q4" s="36" t="str">
        <f>IF(O4=".","-",IF(O4&gt;P4,"g",IF(O4=P4,"d","v")))</f>
        <v>d</v>
      </c>
      <c r="R4" s="34">
        <v>5</v>
      </c>
      <c r="S4" s="35">
        <f>(N39)</f>
        <v>2</v>
      </c>
      <c r="T4" s="35">
        <f>(P39)</f>
        <v>0</v>
      </c>
      <c r="U4" s="36" t="str">
        <f>IF(S4=".","-",IF(S4&gt;T4,"g",IF(S4=T4,"d","v")))</f>
        <v>g</v>
      </c>
      <c r="V4" s="34">
        <v>4</v>
      </c>
      <c r="W4" s="35">
        <f>(P33)</f>
        <v>1</v>
      </c>
      <c r="X4" s="35">
        <f>(N33)</f>
        <v>0</v>
      </c>
      <c r="Y4" s="36" t="str">
        <f>IF(W4=".","-",IF(W4&gt;X4,"g",IF(W4=X4,"d","v")))</f>
        <v>g</v>
      </c>
      <c r="Z4" s="34">
        <v>3</v>
      </c>
      <c r="AA4" s="35">
        <f>(N27)</f>
        <v>0</v>
      </c>
      <c r="AB4" s="35">
        <f>(P27)</f>
        <v>1</v>
      </c>
      <c r="AC4" s="36" t="str">
        <f t="shared" si="0"/>
        <v>v</v>
      </c>
      <c r="AD4" s="34">
        <v>2</v>
      </c>
      <c r="AE4" s="35">
        <f>(N21)</f>
        <v>0</v>
      </c>
      <c r="AF4" s="35">
        <f>(P21)</f>
        <v>0</v>
      </c>
      <c r="AG4" s="36" t="str">
        <f t="shared" si="1"/>
        <v>d</v>
      </c>
      <c r="AH4" s="34">
        <v>1</v>
      </c>
      <c r="AI4" s="35">
        <f>(N15)</f>
        <v>2</v>
      </c>
      <c r="AJ4" s="35">
        <f>(P15)</f>
        <v>0</v>
      </c>
      <c r="AK4" s="36" t="str">
        <f t="shared" si="2"/>
        <v>g</v>
      </c>
      <c r="AL4" s="34">
        <v>8</v>
      </c>
      <c r="AM4" s="35">
        <f>(N57)</f>
        <v>4</v>
      </c>
      <c r="AN4" s="35">
        <f>(P57)</f>
        <v>0</v>
      </c>
      <c r="AO4" s="36" t="str">
        <f t="shared" si="3"/>
        <v>g</v>
      </c>
      <c r="AP4" s="39"/>
      <c r="AQ4" s="27">
        <f t="shared" si="4"/>
        <v>9</v>
      </c>
      <c r="AR4" s="28">
        <f t="shared" si="5"/>
        <v>4</v>
      </c>
      <c r="AS4" s="28">
        <f t="shared" si="6"/>
        <v>2</v>
      </c>
      <c r="AT4" s="28">
        <f t="shared" si="7"/>
        <v>3</v>
      </c>
      <c r="AU4" s="29">
        <f>SUM(IF(O4&lt;&gt;".",O4)+IF(S4&lt;&gt;".",S4)+IF(W4&lt;&gt;".",W4)+IF(AA4&lt;&gt;".",AA4)+IF(AE4&lt;&gt;".",AE4)+IF(AI4&lt;&gt;".",AI4)+IF(AM4&lt;&gt;".",AM4)+IF(C4&lt;&gt;".",C4)+IF(K4&lt;&gt;".",K4))</f>
        <v>10</v>
      </c>
      <c r="AV4" s="29">
        <f>SUM(IF(P4&lt;&gt;".",P4)+IF(T4&lt;&gt;".",T4)+IF(X4&lt;&gt;".",X4)+IF(AB4&lt;&gt;".",AB4)+IF(AF4&lt;&gt;".",AF4)+IF(AJ4&lt;&gt;".",AJ4)+IF(AN4&lt;&gt;".",AN4)+IF(D4&lt;&gt;".",D4)+IF(L4&lt;&gt;".",L4))</f>
        <v>4</v>
      </c>
      <c r="AW4" s="40">
        <f t="shared" si="8"/>
        <v>14</v>
      </c>
      <c r="AY4" s="31">
        <f t="shared" si="9"/>
        <v>4</v>
      </c>
      <c r="AZ4" s="32"/>
      <c r="BA4" s="33">
        <f t="shared" si="10"/>
        <v>6</v>
      </c>
    </row>
    <row r="5" spans="1:53" ht="22.5" customHeight="1" x14ac:dyDescent="0.25">
      <c r="A5" s="63" t="s">
        <v>132</v>
      </c>
      <c r="B5" s="34">
        <v>8</v>
      </c>
      <c r="C5" s="35">
        <f>(P56)</f>
        <v>2</v>
      </c>
      <c r="D5" s="35">
        <f>(N56)</f>
        <v>2</v>
      </c>
      <c r="E5" s="64" t="str">
        <f t="shared" si="11"/>
        <v>d</v>
      </c>
      <c r="F5" s="34">
        <v>7</v>
      </c>
      <c r="G5" s="35">
        <f>(P51)</f>
        <v>1</v>
      </c>
      <c r="H5" s="35">
        <f>(N51)</f>
        <v>0</v>
      </c>
      <c r="I5" s="64" t="str">
        <f t="shared" ref="I5:I12" si="12">IF(G5=".","-",IF(G5&gt;H5,"g",IF(G5=H5,"d","v")))</f>
        <v>g</v>
      </c>
      <c r="J5" s="37"/>
      <c r="K5" s="38"/>
      <c r="L5" s="38"/>
      <c r="M5" s="38"/>
      <c r="N5" s="34">
        <v>5</v>
      </c>
      <c r="O5" s="35">
        <f>(N40)</f>
        <v>1</v>
      </c>
      <c r="P5" s="35">
        <f>(P40)</f>
        <v>0</v>
      </c>
      <c r="Q5" s="36" t="str">
        <f>IF(O5=".","-",IF(O5&gt;P5,"g",IF(O5=P5,"d","v")))</f>
        <v>g</v>
      </c>
      <c r="R5" s="34">
        <v>4</v>
      </c>
      <c r="S5" s="35">
        <f>(N34)</f>
        <v>0</v>
      </c>
      <c r="T5" s="35">
        <f>(P34)</f>
        <v>2</v>
      </c>
      <c r="U5" s="36" t="str">
        <f>IF(S5=".","-",IF(S5&gt;T5,"g",IF(S5=T5,"d","v")))</f>
        <v>v</v>
      </c>
      <c r="V5" s="34">
        <v>3</v>
      </c>
      <c r="W5" s="35">
        <f>(N28)</f>
        <v>3</v>
      </c>
      <c r="X5" s="35">
        <f>(P28)</f>
        <v>3</v>
      </c>
      <c r="Y5" s="36" t="str">
        <f>IF(W5=".","-",IF(W5&gt;X5,"g",IF(W5=X5,"d","v")))</f>
        <v>d</v>
      </c>
      <c r="Z5" s="34">
        <v>2</v>
      </c>
      <c r="AA5" s="35">
        <f>(N22)</f>
        <v>0</v>
      </c>
      <c r="AB5" s="35">
        <f>(P22)</f>
        <v>1</v>
      </c>
      <c r="AC5" s="36" t="str">
        <f t="shared" si="0"/>
        <v>v</v>
      </c>
      <c r="AD5" s="34">
        <v>1</v>
      </c>
      <c r="AE5" s="35">
        <f>(N16)</f>
        <v>1</v>
      </c>
      <c r="AF5" s="35">
        <f>(P16)</f>
        <v>0</v>
      </c>
      <c r="AG5" s="36" t="str">
        <f t="shared" si="1"/>
        <v>g</v>
      </c>
      <c r="AH5" s="34">
        <v>9</v>
      </c>
      <c r="AI5" s="35">
        <f>(N63)</f>
        <v>0</v>
      </c>
      <c r="AJ5" s="35">
        <f>(P63)</f>
        <v>0</v>
      </c>
      <c r="AK5" s="36" t="str">
        <f t="shared" si="2"/>
        <v>d</v>
      </c>
      <c r="AL5" s="34">
        <v>6</v>
      </c>
      <c r="AM5" s="35">
        <f>(N46)</f>
        <v>7</v>
      </c>
      <c r="AN5" s="35">
        <f>(P46)</f>
        <v>0</v>
      </c>
      <c r="AO5" s="36" t="str">
        <f t="shared" si="3"/>
        <v>g</v>
      </c>
      <c r="AP5" s="39"/>
      <c r="AQ5" s="27">
        <f t="shared" si="4"/>
        <v>9</v>
      </c>
      <c r="AR5" s="28">
        <f t="shared" si="5"/>
        <v>4</v>
      </c>
      <c r="AS5" s="28">
        <f t="shared" si="6"/>
        <v>3</v>
      </c>
      <c r="AT5" s="28">
        <f t="shared" si="7"/>
        <v>2</v>
      </c>
      <c r="AU5" s="29">
        <f>SUM(IF(O5&lt;&gt;".",O5)+IF(S5&lt;&gt;".",S5)+IF(W5&lt;&gt;".",W5)+IF(AA5&lt;&gt;".",AA5)+IF(AE5&lt;&gt;".",AE5)+IF(AI5&lt;&gt;".",AI5)+IF(AM5&lt;&gt;".",AM5)+IF(G5&lt;&gt;".",G5)+IF(C5&lt;&gt;".",C5))</f>
        <v>15</v>
      </c>
      <c r="AV5" s="29">
        <f>SUM(IF(P5&lt;&gt;".",P5)+IF(T5&lt;&gt;".",T5)+IF(X5&lt;&gt;".",X5)+IF(AB5&lt;&gt;".",AB5)+IF(AF5&lt;&gt;".",AF5)+IF(AJ5&lt;&gt;".",AJ5)+IF(AN5&lt;&gt;".",AN5)+IF(H5&lt;&gt;".",H5)+IF(D5&lt;&gt;".",D5))</f>
        <v>8</v>
      </c>
      <c r="AW5" s="40">
        <f t="shared" si="8"/>
        <v>15</v>
      </c>
      <c r="AY5" s="31">
        <f t="shared" si="9"/>
        <v>3</v>
      </c>
      <c r="AZ5" s="32"/>
      <c r="BA5" s="33">
        <f t="shared" si="10"/>
        <v>7</v>
      </c>
    </row>
    <row r="6" spans="1:53" ht="22.5" customHeight="1" x14ac:dyDescent="0.25">
      <c r="A6" s="63" t="s">
        <v>127</v>
      </c>
      <c r="B6" s="34">
        <v>7</v>
      </c>
      <c r="C6" s="35">
        <f>(P50)</f>
        <v>1</v>
      </c>
      <c r="D6" s="35">
        <f>(N50)</f>
        <v>4</v>
      </c>
      <c r="E6" s="64" t="str">
        <f t="shared" si="11"/>
        <v>v</v>
      </c>
      <c r="F6" s="34">
        <v>6</v>
      </c>
      <c r="G6" s="35">
        <f>(P45)</f>
        <v>1</v>
      </c>
      <c r="H6" s="35">
        <f>(N45)</f>
        <v>1</v>
      </c>
      <c r="I6" s="64" t="str">
        <f t="shared" si="12"/>
        <v>d</v>
      </c>
      <c r="J6" s="34">
        <v>5</v>
      </c>
      <c r="K6" s="35">
        <f>(P40)</f>
        <v>0</v>
      </c>
      <c r="L6" s="35">
        <f>(N40)</f>
        <v>1</v>
      </c>
      <c r="M6" s="64" t="str">
        <f t="shared" ref="M6:M12" si="13">IF(K6=".","-",IF(K6&gt;L6,"g",IF(K6=L6,"d","v")))</f>
        <v>v</v>
      </c>
      <c r="N6" s="37"/>
      <c r="O6" s="38"/>
      <c r="P6" s="38"/>
      <c r="Q6" s="38"/>
      <c r="R6" s="34">
        <v>3</v>
      </c>
      <c r="S6" s="35">
        <f>(N29)</f>
        <v>0</v>
      </c>
      <c r="T6" s="35">
        <f>(P29)</f>
        <v>1</v>
      </c>
      <c r="U6" s="36" t="str">
        <f>IF(S6=".","-",IF(S6&gt;T6,"g",IF(S6=T6,"d","v")))</f>
        <v>v</v>
      </c>
      <c r="V6" s="34">
        <v>2</v>
      </c>
      <c r="W6" s="35">
        <f>(N23)</f>
        <v>2</v>
      </c>
      <c r="X6" s="35">
        <f>(P23)</f>
        <v>1</v>
      </c>
      <c r="Y6" s="36" t="str">
        <f>IF(W6=".","-",IF(W6&gt;X6,"g",IF(W6=X6,"d","v")))</f>
        <v>g</v>
      </c>
      <c r="Z6" s="34">
        <v>1</v>
      </c>
      <c r="AA6" s="35">
        <f>(N17)</f>
        <v>0</v>
      </c>
      <c r="AB6" s="35">
        <f>(P17)</f>
        <v>0</v>
      </c>
      <c r="AC6" s="36" t="str">
        <f t="shared" si="0"/>
        <v>d</v>
      </c>
      <c r="AD6" s="34">
        <v>9</v>
      </c>
      <c r="AE6" s="35">
        <f>(N64)</f>
        <v>0</v>
      </c>
      <c r="AF6" s="35">
        <f>(P64)</f>
        <v>0</v>
      </c>
      <c r="AG6" s="36" t="str">
        <f t="shared" si="1"/>
        <v>d</v>
      </c>
      <c r="AH6" s="34">
        <v>8</v>
      </c>
      <c r="AI6" s="35">
        <f>(N58)</f>
        <v>1</v>
      </c>
      <c r="AJ6" s="35">
        <f>(P58)</f>
        <v>1</v>
      </c>
      <c r="AK6" s="36" t="str">
        <f t="shared" si="2"/>
        <v>d</v>
      </c>
      <c r="AL6" s="34">
        <v>4</v>
      </c>
      <c r="AM6" s="35">
        <f>(N35)</f>
        <v>0</v>
      </c>
      <c r="AN6" s="35">
        <f>(P35)</f>
        <v>0</v>
      </c>
      <c r="AO6" s="36" t="str">
        <f t="shared" si="3"/>
        <v>d</v>
      </c>
      <c r="AP6" s="39"/>
      <c r="AQ6" s="27">
        <f t="shared" si="4"/>
        <v>9</v>
      </c>
      <c r="AR6" s="28">
        <f t="shared" si="5"/>
        <v>1</v>
      </c>
      <c r="AS6" s="28">
        <f t="shared" si="6"/>
        <v>5</v>
      </c>
      <c r="AT6" s="28">
        <f t="shared" si="7"/>
        <v>3</v>
      </c>
      <c r="AU6" s="29">
        <f>SUM(IF(C6&lt;&gt;".",C6)+IF(S6&lt;&gt;".",S6)+IF(W6&lt;&gt;".",W6)+IF(AA6&lt;&gt;".",AA6)+IF(AE6&lt;&gt;".",AE6)+IF(AI6&lt;&gt;".",AI6)+IF(AM6&lt;&gt;".",AM6)+IF(G6&lt;&gt;".",G6)+IF(K6&lt;&gt;".",K6))</f>
        <v>5</v>
      </c>
      <c r="AV6" s="29">
        <f>SUM(IF(D6&lt;&gt;".",D6)+IF(T6&lt;&gt;".",T6)+IF(X6&lt;&gt;".",X6)+IF(AB6&lt;&gt;".",AB6)+IF(AF6&lt;&gt;".",AF6)+IF(AJ6&lt;&gt;".",AJ6)+IF(AN6&lt;&gt;".",AN6)+IF(H6&lt;&gt;".",H6)+IF(L6&lt;&gt;".",L6))</f>
        <v>9</v>
      </c>
      <c r="AW6" s="40">
        <f t="shared" si="8"/>
        <v>8</v>
      </c>
      <c r="AY6" s="31">
        <f t="shared" si="9"/>
        <v>8</v>
      </c>
      <c r="AZ6" s="32"/>
      <c r="BA6" s="33">
        <f t="shared" si="10"/>
        <v>-4</v>
      </c>
    </row>
    <row r="7" spans="1:53" ht="22.5" customHeight="1" x14ac:dyDescent="0.25">
      <c r="A7" s="63" t="s">
        <v>130</v>
      </c>
      <c r="B7" s="34">
        <v>6</v>
      </c>
      <c r="C7" s="35">
        <f>(P44)</f>
        <v>0</v>
      </c>
      <c r="D7" s="35">
        <f>(N44)</f>
        <v>1</v>
      </c>
      <c r="E7" s="64" t="str">
        <f t="shared" si="11"/>
        <v>v</v>
      </c>
      <c r="F7" s="34">
        <v>5</v>
      </c>
      <c r="G7" s="35">
        <f>(P39)</f>
        <v>0</v>
      </c>
      <c r="H7" s="35">
        <f>(N39)</f>
        <v>2</v>
      </c>
      <c r="I7" s="64" t="str">
        <f t="shared" si="12"/>
        <v>v</v>
      </c>
      <c r="J7" s="34">
        <v>4</v>
      </c>
      <c r="K7" s="35">
        <f>(P34)</f>
        <v>2</v>
      </c>
      <c r="L7" s="35">
        <f>(N34)</f>
        <v>0</v>
      </c>
      <c r="M7" s="64" t="str">
        <f t="shared" si="13"/>
        <v>g</v>
      </c>
      <c r="N7" s="34">
        <v>3</v>
      </c>
      <c r="O7" s="35">
        <f>(P29)</f>
        <v>1</v>
      </c>
      <c r="P7" s="35">
        <f>(N29)</f>
        <v>0</v>
      </c>
      <c r="Q7" s="64" t="str">
        <f t="shared" ref="Q7:Q12" si="14">IF(O7=".","-",IF(O7&gt;P7,"g",IF(O7=P7,"d","v")))</f>
        <v>g</v>
      </c>
      <c r="R7" s="37"/>
      <c r="S7" s="38"/>
      <c r="T7" s="38"/>
      <c r="U7" s="38"/>
      <c r="V7" s="34">
        <v>1</v>
      </c>
      <c r="W7" s="35">
        <f>(N18)</f>
        <v>2</v>
      </c>
      <c r="X7" s="35">
        <f>(P18)</f>
        <v>1</v>
      </c>
      <c r="Y7" s="36" t="str">
        <f>IF(W7=".","-",IF(W7&gt;X7,"g",IF(W7=X7,"d","v")))</f>
        <v>g</v>
      </c>
      <c r="Z7" s="34">
        <v>9</v>
      </c>
      <c r="AA7" s="35">
        <f>(N65)</f>
        <v>1</v>
      </c>
      <c r="AB7" s="35">
        <f>(P65)</f>
        <v>1</v>
      </c>
      <c r="AC7" s="36" t="str">
        <f t="shared" si="0"/>
        <v>d</v>
      </c>
      <c r="AD7" s="34">
        <v>8</v>
      </c>
      <c r="AE7" s="35">
        <f>(N59)</f>
        <v>3</v>
      </c>
      <c r="AF7" s="35">
        <f>(P59)</f>
        <v>0</v>
      </c>
      <c r="AG7" s="36" t="str">
        <f t="shared" si="1"/>
        <v>g</v>
      </c>
      <c r="AH7" s="34">
        <v>7</v>
      </c>
      <c r="AI7" s="35">
        <f>(N52)</f>
        <v>2</v>
      </c>
      <c r="AJ7" s="35">
        <f>(P52)</f>
        <v>0</v>
      </c>
      <c r="AK7" s="36" t="str">
        <f t="shared" si="2"/>
        <v>g</v>
      </c>
      <c r="AL7" s="34">
        <v>2</v>
      </c>
      <c r="AM7" s="35">
        <f>(N24)</f>
        <v>2</v>
      </c>
      <c r="AN7" s="35">
        <f>(P24)</f>
        <v>0</v>
      </c>
      <c r="AO7" s="36" t="str">
        <f t="shared" si="3"/>
        <v>g</v>
      </c>
      <c r="AP7" s="39"/>
      <c r="AQ7" s="27">
        <f t="shared" si="4"/>
        <v>9</v>
      </c>
      <c r="AR7" s="28">
        <f t="shared" si="5"/>
        <v>6</v>
      </c>
      <c r="AS7" s="28">
        <f t="shared" si="6"/>
        <v>1</v>
      </c>
      <c r="AT7" s="28">
        <f t="shared" si="7"/>
        <v>2</v>
      </c>
      <c r="AU7" s="29">
        <f>SUM(IF(O7&lt;&gt;".",O7)+IF(C7&lt;&gt;".",C7)+IF(W7&lt;&gt;".",W7)+IF(AA7&lt;&gt;".",AA7)+IF(AE7&lt;&gt;".",AE7)+IF(AI7&lt;&gt;".",AI7)+IF(AM7&lt;&gt;".",AM7)+IF(G7&lt;&gt;".",G7)+IF(K7&lt;&gt;".",K7))</f>
        <v>13</v>
      </c>
      <c r="AV7" s="29">
        <f>SUM(IF(P7&lt;&gt;".",P7)+IF(D7&lt;&gt;".",D7)+IF(X7&lt;&gt;".",X7)+IF(AB7&lt;&gt;".",AB7)+IF(AF7&lt;&gt;".",AF7)+IF(AJ7&lt;&gt;".",AJ7)+IF(AN7&lt;&gt;".",AN7)+IF(H7&lt;&gt;".",H7)+IF(L7&lt;&gt;".",L7))</f>
        <v>5</v>
      </c>
      <c r="AW7" s="40">
        <f t="shared" si="8"/>
        <v>19</v>
      </c>
      <c r="AY7" s="31">
        <v>7</v>
      </c>
      <c r="AZ7" s="32"/>
      <c r="BA7" s="33">
        <f t="shared" si="10"/>
        <v>8</v>
      </c>
    </row>
    <row r="8" spans="1:53" ht="22.5" customHeight="1" x14ac:dyDescent="0.25">
      <c r="A8" s="63" t="s">
        <v>138</v>
      </c>
      <c r="B8" s="34">
        <v>5</v>
      </c>
      <c r="C8" s="35">
        <f>(P38)</f>
        <v>1</v>
      </c>
      <c r="D8" s="35">
        <f>(N38)</f>
        <v>4</v>
      </c>
      <c r="E8" s="64" t="str">
        <f t="shared" si="11"/>
        <v>v</v>
      </c>
      <c r="F8" s="34">
        <v>4</v>
      </c>
      <c r="G8" s="35">
        <f>(N33)</f>
        <v>0</v>
      </c>
      <c r="H8" s="35">
        <f>(P33)</f>
        <v>1</v>
      </c>
      <c r="I8" s="64" t="str">
        <f t="shared" si="12"/>
        <v>v</v>
      </c>
      <c r="J8" s="34">
        <v>3</v>
      </c>
      <c r="K8" s="35">
        <f>(P28)</f>
        <v>3</v>
      </c>
      <c r="L8" s="35">
        <f>(N28)</f>
        <v>3</v>
      </c>
      <c r="M8" s="64" t="str">
        <f t="shared" si="13"/>
        <v>d</v>
      </c>
      <c r="N8" s="34">
        <v>2</v>
      </c>
      <c r="O8" s="35">
        <f>(P23)</f>
        <v>1</v>
      </c>
      <c r="P8" s="35">
        <f>(N23)</f>
        <v>2</v>
      </c>
      <c r="Q8" s="64" t="str">
        <f t="shared" si="14"/>
        <v>v</v>
      </c>
      <c r="R8" s="34">
        <v>1</v>
      </c>
      <c r="S8" s="35">
        <f>(P18)</f>
        <v>1</v>
      </c>
      <c r="T8" s="35">
        <f>(N18)</f>
        <v>2</v>
      </c>
      <c r="U8" s="64" t="str">
        <f>IF(S8=".","-",IF(S8&gt;T8,"g",IF(S8=T8,"d","v")))</f>
        <v>v</v>
      </c>
      <c r="V8" s="37"/>
      <c r="W8" s="38"/>
      <c r="X8" s="38"/>
      <c r="Y8" s="38"/>
      <c r="Z8" s="34">
        <v>8</v>
      </c>
      <c r="AA8" s="35">
        <f>(N60)</f>
        <v>2</v>
      </c>
      <c r="AB8" s="35">
        <f>(P60)</f>
        <v>1</v>
      </c>
      <c r="AC8" s="36" t="str">
        <f t="shared" si="0"/>
        <v>g</v>
      </c>
      <c r="AD8" s="34">
        <v>7</v>
      </c>
      <c r="AE8" s="35">
        <f>(N53)</f>
        <v>1</v>
      </c>
      <c r="AF8" s="35">
        <f>(P53)</f>
        <v>3</v>
      </c>
      <c r="AG8" s="36" t="str">
        <f t="shared" si="1"/>
        <v>v</v>
      </c>
      <c r="AH8" s="34">
        <v>6</v>
      </c>
      <c r="AI8" s="35">
        <f>(N47)</f>
        <v>1</v>
      </c>
      <c r="AJ8" s="35">
        <f>(P47)</f>
        <v>2</v>
      </c>
      <c r="AK8" s="36" t="str">
        <f t="shared" si="2"/>
        <v>v</v>
      </c>
      <c r="AL8" s="34">
        <v>9</v>
      </c>
      <c r="AM8" s="35">
        <f>(N66)</f>
        <v>2</v>
      </c>
      <c r="AN8" s="35">
        <f>(P66)</f>
        <v>0</v>
      </c>
      <c r="AO8" s="36" t="str">
        <f t="shared" si="3"/>
        <v>g</v>
      </c>
      <c r="AP8" s="39"/>
      <c r="AQ8" s="27">
        <f t="shared" si="4"/>
        <v>9</v>
      </c>
      <c r="AR8" s="28">
        <f t="shared" si="5"/>
        <v>2</v>
      </c>
      <c r="AS8" s="28">
        <f t="shared" si="6"/>
        <v>1</v>
      </c>
      <c r="AT8" s="28">
        <f t="shared" si="7"/>
        <v>6</v>
      </c>
      <c r="AU8" s="29">
        <f>SUM(IF(O8&lt;&gt;".",O8)+IF(S8&lt;&gt;".",S8)+IF(C8&lt;&gt;".",C8)+IF(AA8&lt;&gt;".",AA8)+IF(AE8&lt;&gt;".",AE8)+IF(AI8&lt;&gt;".",AI8)+IF(AM8&lt;&gt;".",AM8)+IF(G8&lt;&gt;".",G8)+IF(K8&lt;&gt;".",K8))</f>
        <v>12</v>
      </c>
      <c r="AV8" s="29">
        <f>SUM(IF(P8&lt;&gt;".",P8)+IF(T8&lt;&gt;".",T8)+IF(D8&lt;&gt;".",D8)+IF(AB8&lt;&gt;".",AB8)+IF(AF8&lt;&gt;".",AF8)+IF(AJ8&lt;&gt;".",AJ8)+IF(AN8&lt;&gt;".",AN8)+IF(H8&lt;&gt;".",H8)+IF(L8&lt;&gt;".",L8))</f>
        <v>18</v>
      </c>
      <c r="AW8" s="40">
        <f t="shared" si="8"/>
        <v>7</v>
      </c>
      <c r="AY8" s="31">
        <v>6</v>
      </c>
      <c r="AZ8" s="32"/>
      <c r="BA8" s="33">
        <f t="shared" si="10"/>
        <v>-6</v>
      </c>
    </row>
    <row r="9" spans="1:53" ht="22.5" customHeight="1" x14ac:dyDescent="0.25">
      <c r="A9" s="63" t="s">
        <v>141</v>
      </c>
      <c r="B9" s="34">
        <v>4</v>
      </c>
      <c r="C9" s="35">
        <f>(P32)</f>
        <v>0</v>
      </c>
      <c r="D9" s="35">
        <f>(N32)</f>
        <v>3</v>
      </c>
      <c r="E9" s="64" t="str">
        <f t="shared" si="11"/>
        <v>v</v>
      </c>
      <c r="F9" s="34">
        <v>3</v>
      </c>
      <c r="G9" s="35">
        <f>(P27)</f>
        <v>1</v>
      </c>
      <c r="H9" s="35">
        <f>(N27)</f>
        <v>0</v>
      </c>
      <c r="I9" s="64" t="str">
        <f t="shared" si="12"/>
        <v>g</v>
      </c>
      <c r="J9" s="34">
        <v>2</v>
      </c>
      <c r="K9" s="35">
        <f>(P22)</f>
        <v>1</v>
      </c>
      <c r="L9" s="35">
        <f>(N22)</f>
        <v>0</v>
      </c>
      <c r="M9" s="64" t="str">
        <f t="shared" si="13"/>
        <v>g</v>
      </c>
      <c r="N9" s="34">
        <v>1</v>
      </c>
      <c r="O9" s="35">
        <f>(P17)</f>
        <v>0</v>
      </c>
      <c r="P9" s="35">
        <f>(N17)</f>
        <v>0</v>
      </c>
      <c r="Q9" s="64" t="str">
        <f t="shared" si="14"/>
        <v>d</v>
      </c>
      <c r="R9" s="34">
        <v>9</v>
      </c>
      <c r="S9" s="35">
        <f>(P65)</f>
        <v>1</v>
      </c>
      <c r="T9" s="35">
        <f>(N65)</f>
        <v>1</v>
      </c>
      <c r="U9" s="64" t="str">
        <f>IF(S9=".","-",IF(S9&gt;T9,"g",IF(S9=T9,"d","v")))</f>
        <v>d</v>
      </c>
      <c r="V9" s="34">
        <v>8</v>
      </c>
      <c r="W9" s="35">
        <f>(P60)</f>
        <v>1</v>
      </c>
      <c r="X9" s="35">
        <f>(N60)</f>
        <v>2</v>
      </c>
      <c r="Y9" s="64" t="str">
        <f>IF(W9=".","-",IF(W9&gt;X9,"g",IF(W9=X9,"d","v")))</f>
        <v>v</v>
      </c>
      <c r="Z9" s="37"/>
      <c r="AA9" s="38"/>
      <c r="AB9" s="38"/>
      <c r="AC9" s="38"/>
      <c r="AD9" s="34">
        <v>6</v>
      </c>
      <c r="AE9" s="35">
        <f>(N48)</f>
        <v>0</v>
      </c>
      <c r="AF9" s="35">
        <f>(P48)</f>
        <v>2</v>
      </c>
      <c r="AG9" s="36" t="str">
        <f t="shared" si="1"/>
        <v>v</v>
      </c>
      <c r="AH9" s="34">
        <v>5</v>
      </c>
      <c r="AI9" s="35">
        <f>(N41)</f>
        <v>0</v>
      </c>
      <c r="AJ9" s="35">
        <f>(P41)</f>
        <v>0</v>
      </c>
      <c r="AK9" s="36" t="str">
        <f t="shared" si="2"/>
        <v>d</v>
      </c>
      <c r="AL9" s="34">
        <v>7</v>
      </c>
      <c r="AM9" s="35">
        <f>(N54)</f>
        <v>2</v>
      </c>
      <c r="AN9" s="35">
        <f>(P54)</f>
        <v>0</v>
      </c>
      <c r="AO9" s="36" t="str">
        <f t="shared" si="3"/>
        <v>g</v>
      </c>
      <c r="AP9" s="39"/>
      <c r="AQ9" s="27">
        <f t="shared" si="4"/>
        <v>9</v>
      </c>
      <c r="AR9" s="28">
        <f t="shared" si="5"/>
        <v>3</v>
      </c>
      <c r="AS9" s="28">
        <f t="shared" si="6"/>
        <v>3</v>
      </c>
      <c r="AT9" s="28">
        <f t="shared" si="7"/>
        <v>3</v>
      </c>
      <c r="AU9" s="29">
        <f>SUM(IF(O9&lt;&gt;".",O9)+IF(S9&lt;&gt;".",S9)+IF(W9&lt;&gt;".",W9)+IF(C9&lt;&gt;".",C9)+IF(AE9&lt;&gt;".",AE9)+IF(AI9&lt;&gt;".",AI9)+IF(AM9&lt;&gt;".",AM9)+IF(G9&lt;&gt;".",G9)+IF(K9&lt;&gt;".",K9))</f>
        <v>6</v>
      </c>
      <c r="AV9" s="29">
        <f>SUM(IF(P9&lt;&gt;".",P9)+IF(T9&lt;&gt;".",T9)+IF(X9&lt;&gt;".",X9)+IF(D9&lt;&gt;".",D9)+IF(AF9&lt;&gt;".",AF9)+IF(AJ9&lt;&gt;".",AJ9)+IF(AN9&lt;&gt;".",AN9)+IF(H9&lt;&gt;".",H9)+IF(L9&lt;&gt;".",L9))</f>
        <v>8</v>
      </c>
      <c r="AW9" s="40">
        <f t="shared" si="8"/>
        <v>12</v>
      </c>
      <c r="AY9" s="31">
        <f t="shared" si="9"/>
        <v>5</v>
      </c>
      <c r="AZ9" s="32"/>
      <c r="BA9" s="33">
        <f t="shared" si="10"/>
        <v>-2</v>
      </c>
    </row>
    <row r="10" spans="1:53" ht="22.5" customHeight="1" x14ac:dyDescent="0.25">
      <c r="A10" s="65" t="s">
        <v>148</v>
      </c>
      <c r="B10" s="34">
        <v>3</v>
      </c>
      <c r="C10" s="35">
        <f>(P26)</f>
        <v>0</v>
      </c>
      <c r="D10" s="35">
        <f>(N26)</f>
        <v>2</v>
      </c>
      <c r="E10" s="36" t="str">
        <f t="shared" si="11"/>
        <v>v</v>
      </c>
      <c r="F10" s="34">
        <v>2</v>
      </c>
      <c r="G10" s="35">
        <f>(P21)</f>
        <v>0</v>
      </c>
      <c r="H10" s="35">
        <f>(N21)</f>
        <v>0</v>
      </c>
      <c r="I10" s="36" t="str">
        <f t="shared" si="12"/>
        <v>d</v>
      </c>
      <c r="J10" s="34">
        <v>1</v>
      </c>
      <c r="K10" s="35">
        <f>(P16)</f>
        <v>0</v>
      </c>
      <c r="L10" s="35">
        <f>(N16)</f>
        <v>1</v>
      </c>
      <c r="M10" s="36" t="str">
        <f t="shared" si="13"/>
        <v>v</v>
      </c>
      <c r="N10" s="34">
        <v>9</v>
      </c>
      <c r="O10" s="35">
        <f>(P64)</f>
        <v>0</v>
      </c>
      <c r="P10" s="35">
        <f>(N64)</f>
        <v>0</v>
      </c>
      <c r="Q10" s="36" t="str">
        <f t="shared" si="14"/>
        <v>d</v>
      </c>
      <c r="R10" s="34">
        <v>8</v>
      </c>
      <c r="S10" s="35">
        <f>(P59)</f>
        <v>0</v>
      </c>
      <c r="T10" s="35">
        <f>(N59)</f>
        <v>3</v>
      </c>
      <c r="U10" s="36" t="str">
        <f>IF(S10=".","-",IF(S10&gt;T10,"g",IF(S10=T10,"d","v")))</f>
        <v>v</v>
      </c>
      <c r="V10" s="34">
        <v>7</v>
      </c>
      <c r="W10" s="35">
        <f>(P53)</f>
        <v>3</v>
      </c>
      <c r="X10" s="35">
        <f>(N53)</f>
        <v>1</v>
      </c>
      <c r="Y10" s="36" t="str">
        <f>IF(W10=".","-",IF(W10&gt;X10,"g",IF(W10=X10,"d","v")))</f>
        <v>g</v>
      </c>
      <c r="Z10" s="34">
        <v>6</v>
      </c>
      <c r="AA10" s="35">
        <f>(P48)</f>
        <v>2</v>
      </c>
      <c r="AB10" s="35">
        <f>(N48)</f>
        <v>0</v>
      </c>
      <c r="AC10" s="36" t="str">
        <f>IF(AA10=".","-",IF(AA10&gt;AB10,"g",IF(AA10=AB10,"d","v")))</f>
        <v>g</v>
      </c>
      <c r="AD10" s="37"/>
      <c r="AE10" s="38"/>
      <c r="AF10" s="38"/>
      <c r="AG10" s="38"/>
      <c r="AH10" s="34">
        <v>4</v>
      </c>
      <c r="AI10" s="35">
        <f>(N36)</f>
        <v>1</v>
      </c>
      <c r="AJ10" s="35">
        <f>(P36)</f>
        <v>1</v>
      </c>
      <c r="AK10" s="36" t="str">
        <f t="shared" si="2"/>
        <v>d</v>
      </c>
      <c r="AL10" s="34">
        <v>5</v>
      </c>
      <c r="AM10" s="35">
        <f>(N42)</f>
        <v>1</v>
      </c>
      <c r="AN10" s="35">
        <f>(P42)</f>
        <v>0</v>
      </c>
      <c r="AO10" s="66" t="str">
        <f t="shared" si="3"/>
        <v>g</v>
      </c>
      <c r="AP10" s="67"/>
      <c r="AQ10" s="27">
        <f t="shared" si="4"/>
        <v>9</v>
      </c>
      <c r="AR10" s="28">
        <f t="shared" si="5"/>
        <v>3</v>
      </c>
      <c r="AS10" s="28">
        <f t="shared" si="6"/>
        <v>3</v>
      </c>
      <c r="AT10" s="28">
        <f t="shared" si="7"/>
        <v>3</v>
      </c>
      <c r="AU10" s="29">
        <f>SUM(IF(O10&lt;&gt;".",O10)+IF(S10&lt;&gt;".",S10)+IF(W10&lt;&gt;".",W10)+IF(AA10&lt;&gt;".",AA10)+IF(C10&lt;&gt;".",C10)+IF(AI10&lt;&gt;".",AI10)+IF(AM10&lt;&gt;".",AM10)+IF(G10&lt;&gt;".",G10)+IF(K10&lt;&gt;".",K10))</f>
        <v>7</v>
      </c>
      <c r="AV10" s="29">
        <f>SUM(IF(P10&lt;&gt;".",P10)+IF(T10&lt;&gt;".",T10)+IF(X10&lt;&gt;".",X10)+IF(AB10&lt;&gt;".",AB10)+IF(D10&lt;&gt;".",D10)+IF(AJ10&lt;&gt;".",AJ10)+IF(AN10&lt;&gt;".",AN10)+IF(H10&lt;&gt;".",H10)+IF(L10&lt;&gt;".",L10))</f>
        <v>8</v>
      </c>
      <c r="AW10" s="68">
        <f t="shared" si="8"/>
        <v>12</v>
      </c>
      <c r="AY10" s="31">
        <f t="shared" si="9"/>
        <v>5</v>
      </c>
      <c r="AZ10" s="32"/>
      <c r="BA10" s="33">
        <f t="shared" si="10"/>
        <v>-1</v>
      </c>
    </row>
    <row r="11" spans="1:53" ht="22.5" customHeight="1" x14ac:dyDescent="0.25">
      <c r="A11" s="62" t="s">
        <v>151</v>
      </c>
      <c r="B11" s="69">
        <v>2</v>
      </c>
      <c r="C11" s="70">
        <f>(P20)</f>
        <v>1</v>
      </c>
      <c r="D11" s="70">
        <f>(N20)</f>
        <v>1</v>
      </c>
      <c r="E11" s="64" t="str">
        <f t="shared" si="11"/>
        <v>d</v>
      </c>
      <c r="F11" s="69">
        <v>1</v>
      </c>
      <c r="G11" s="70">
        <f>(P15)</f>
        <v>0</v>
      </c>
      <c r="H11" s="70">
        <f>(N15)</f>
        <v>2</v>
      </c>
      <c r="I11" s="64" t="str">
        <f t="shared" si="12"/>
        <v>v</v>
      </c>
      <c r="J11" s="69">
        <v>9</v>
      </c>
      <c r="K11" s="70">
        <f>(P63)</f>
        <v>0</v>
      </c>
      <c r="L11" s="70">
        <f>(N63)</f>
        <v>0</v>
      </c>
      <c r="M11" s="64" t="str">
        <f t="shared" si="13"/>
        <v>d</v>
      </c>
      <c r="N11" s="69">
        <v>8</v>
      </c>
      <c r="O11" s="70">
        <f>(P58)</f>
        <v>1</v>
      </c>
      <c r="P11" s="70">
        <f>(N58)</f>
        <v>1</v>
      </c>
      <c r="Q11" s="64" t="str">
        <f t="shared" si="14"/>
        <v>d</v>
      </c>
      <c r="R11" s="69">
        <v>7</v>
      </c>
      <c r="S11" s="70">
        <f>(P52)</f>
        <v>0</v>
      </c>
      <c r="T11" s="70">
        <f>(N52)</f>
        <v>2</v>
      </c>
      <c r="U11" s="64" t="str">
        <f>IF(S11=".","-",IF(S11&gt;T11,"g",IF(S11=T11,"d","v")))</f>
        <v>v</v>
      </c>
      <c r="V11" s="69">
        <v>6</v>
      </c>
      <c r="W11" s="70">
        <f>(P47)</f>
        <v>2</v>
      </c>
      <c r="X11" s="70">
        <f>(N47)</f>
        <v>1</v>
      </c>
      <c r="Y11" s="64" t="str">
        <f>IF(W11=".","-",IF(W11&gt;X11,"g",IF(W11=X11,"d","v")))</f>
        <v>g</v>
      </c>
      <c r="Z11" s="69">
        <v>5</v>
      </c>
      <c r="AA11" s="70">
        <f>(P41)</f>
        <v>0</v>
      </c>
      <c r="AB11" s="70">
        <f>(N41)</f>
        <v>0</v>
      </c>
      <c r="AC11" s="64" t="str">
        <f>IF(AA11=".","-",IF(AA11&gt;AB11,"g",IF(AA11=AB11,"d","v")))</f>
        <v>d</v>
      </c>
      <c r="AD11" s="69">
        <v>4</v>
      </c>
      <c r="AE11" s="70">
        <f>(P36)</f>
        <v>1</v>
      </c>
      <c r="AF11" s="70">
        <f>(N36)</f>
        <v>1</v>
      </c>
      <c r="AG11" s="64" t="str">
        <f>IF(AE11=".","-",IF(AE11&gt;AF11,"g",IF(AE11=AF11,"d","v")))</f>
        <v>d</v>
      </c>
      <c r="AH11" s="71"/>
      <c r="AI11" s="72"/>
      <c r="AJ11" s="72"/>
      <c r="AK11" s="72"/>
      <c r="AL11" s="69">
        <v>3</v>
      </c>
      <c r="AM11" s="70">
        <f>(N30)</f>
        <v>1</v>
      </c>
      <c r="AN11" s="70">
        <f>(P30)</f>
        <v>0</v>
      </c>
      <c r="AO11" s="64" t="str">
        <f t="shared" si="3"/>
        <v>g</v>
      </c>
      <c r="AP11" s="26"/>
      <c r="AQ11" s="27">
        <f t="shared" si="4"/>
        <v>9</v>
      </c>
      <c r="AR11" s="28">
        <f t="shared" si="5"/>
        <v>2</v>
      </c>
      <c r="AS11" s="28">
        <f t="shared" si="6"/>
        <v>5</v>
      </c>
      <c r="AT11" s="28">
        <f t="shared" si="7"/>
        <v>2</v>
      </c>
      <c r="AU11" s="29">
        <f>SUM(IF(O11&lt;&gt;".",O11)+IF(S11&lt;&gt;".",S11)+IF(W11&lt;&gt;".",W11)+IF(AA11&lt;&gt;".",AA11)+IF(AE11&lt;&gt;".",AE11)+IF(C11&lt;&gt;".",C11)+IF(AM11&lt;&gt;".",AM11)+IF(G11&lt;&gt;".",G11)+IF(K11&lt;&gt;".",K11))</f>
        <v>6</v>
      </c>
      <c r="AV11" s="29">
        <f>SUM(IF(P11&lt;&gt;".",P11)+IF(T11&lt;&gt;".",T11)+IF(X11&lt;&gt;".",X11)+IF(AB11&lt;&gt;".",AB11)+IF(AF11&lt;&gt;".",AF11)+IF(D11&lt;&gt;".",D11)+IF(AN11&lt;&gt;".",AN11)+IF(H11&lt;&gt;".",H11)+IF(L11&lt;&gt;".",L11))</f>
        <v>8</v>
      </c>
      <c r="AW11" s="30">
        <f t="shared" si="8"/>
        <v>11</v>
      </c>
      <c r="AY11" s="31">
        <f t="shared" si="9"/>
        <v>7</v>
      </c>
      <c r="AZ11" s="32"/>
      <c r="BA11" s="33">
        <f t="shared" si="10"/>
        <v>-2</v>
      </c>
    </row>
    <row r="12" spans="1:53" ht="22.5" customHeight="1" thickBot="1" x14ac:dyDescent="0.3">
      <c r="A12" s="73" t="s">
        <v>158</v>
      </c>
      <c r="B12" s="74">
        <v>1</v>
      </c>
      <c r="C12" s="75">
        <f>(P14)</f>
        <v>1</v>
      </c>
      <c r="D12" s="75">
        <f>(N14)</f>
        <v>4</v>
      </c>
      <c r="E12" s="76" t="str">
        <f t="shared" si="11"/>
        <v>v</v>
      </c>
      <c r="F12" s="74">
        <v>8</v>
      </c>
      <c r="G12" s="75">
        <f>(P57)</f>
        <v>0</v>
      </c>
      <c r="H12" s="75">
        <f>(N57)</f>
        <v>4</v>
      </c>
      <c r="I12" s="76" t="str">
        <f t="shared" si="12"/>
        <v>v</v>
      </c>
      <c r="J12" s="74">
        <v>6</v>
      </c>
      <c r="K12" s="75">
        <f>(P46)</f>
        <v>0</v>
      </c>
      <c r="L12" s="75">
        <f>(N46)</f>
        <v>7</v>
      </c>
      <c r="M12" s="76" t="str">
        <f t="shared" si="13"/>
        <v>v</v>
      </c>
      <c r="N12" s="74">
        <v>4</v>
      </c>
      <c r="O12" s="75">
        <f>(P35)</f>
        <v>0</v>
      </c>
      <c r="P12" s="75">
        <f>(N35)</f>
        <v>0</v>
      </c>
      <c r="Q12" s="76" t="str">
        <f t="shared" si="14"/>
        <v>d</v>
      </c>
      <c r="R12" s="74">
        <v>2</v>
      </c>
      <c r="S12" s="75">
        <f>(P24)</f>
        <v>0</v>
      </c>
      <c r="T12" s="75">
        <f>(N24)</f>
        <v>2</v>
      </c>
      <c r="U12" s="76" t="str">
        <f>IF(S12=".","-",IF(S12&gt;T12,"g",IF(S12=T12,"d","v")))</f>
        <v>v</v>
      </c>
      <c r="V12" s="74">
        <v>9</v>
      </c>
      <c r="W12" s="75">
        <f>(P66)</f>
        <v>0</v>
      </c>
      <c r="X12" s="75">
        <f>(N66)</f>
        <v>2</v>
      </c>
      <c r="Y12" s="76" t="str">
        <f>IF(W12=".","-",IF(W12&gt;X12,"g",IF(W12=X12,"d","v")))</f>
        <v>v</v>
      </c>
      <c r="Z12" s="74">
        <v>7</v>
      </c>
      <c r="AA12" s="75">
        <f>(P54)</f>
        <v>0</v>
      </c>
      <c r="AB12" s="75">
        <f>(N54)</f>
        <v>2</v>
      </c>
      <c r="AC12" s="76" t="str">
        <f>IF(AA12=".","-",IF(AA12&gt;AB12,"g",IF(AA12=AB12,"d","v")))</f>
        <v>v</v>
      </c>
      <c r="AD12" s="74">
        <v>5</v>
      </c>
      <c r="AE12" s="75">
        <f>(P42)</f>
        <v>0</v>
      </c>
      <c r="AF12" s="75">
        <f>(N42)</f>
        <v>1</v>
      </c>
      <c r="AG12" s="76" t="str">
        <f>IF(AE12=".","-",IF(AE12&gt;AF12,"g",IF(AE12=AF12,"d","v")))</f>
        <v>v</v>
      </c>
      <c r="AH12" s="74">
        <v>3</v>
      </c>
      <c r="AI12" s="75">
        <f>(P30)</f>
        <v>0</v>
      </c>
      <c r="AJ12" s="75">
        <f>(N30)</f>
        <v>1</v>
      </c>
      <c r="AK12" s="76" t="str">
        <f>IF(AI12=".","-",IF(AI12&gt;AJ12,"g",IF(AI12=AJ12,"d","v")))</f>
        <v>v</v>
      </c>
      <c r="AL12" s="77"/>
      <c r="AM12" s="78"/>
      <c r="AN12" s="78"/>
      <c r="AO12" s="79"/>
      <c r="AP12" s="67"/>
      <c r="AQ12" s="80">
        <f t="shared" si="4"/>
        <v>9</v>
      </c>
      <c r="AR12" s="81">
        <f t="shared" si="5"/>
        <v>0</v>
      </c>
      <c r="AS12" s="81">
        <f t="shared" si="6"/>
        <v>1</v>
      </c>
      <c r="AT12" s="81">
        <f t="shared" si="7"/>
        <v>8</v>
      </c>
      <c r="AU12" s="82">
        <f>SUM(IF(O12&lt;&gt;".",O12)+IF(S12&lt;&gt;".",S12)+IF(W12&lt;&gt;".",W12)+IF(AA12&lt;&gt;".",AA12)+IF(AE12&lt;&gt;".",AE12)+IF(AI12&lt;&gt;".",AI12)+IF(C12&lt;&gt;".",C12)+IF(G12&lt;&gt;".",G12)+IF(K12&lt;&gt;".",K12))</f>
        <v>1</v>
      </c>
      <c r="AV12" s="82">
        <f>SUM(IF(P12&lt;&gt;".",P12)+IF(T12&lt;&gt;".",T12)+IF(X12&lt;&gt;".",X12)+IF(AB12&lt;&gt;".",AB12)+IF(AF12&lt;&gt;".",AF12)+IF(AJ12&lt;&gt;".",AJ12)+IF(D12&lt;&gt;".",D12)+IF(H12&lt;&gt;".",H12)+IF(L12&lt;&gt;".",L12))</f>
        <v>23</v>
      </c>
      <c r="AW12" s="83">
        <f t="shared" si="8"/>
        <v>1</v>
      </c>
      <c r="AX12" s="84"/>
      <c r="AY12" s="41">
        <f t="shared" si="9"/>
        <v>10</v>
      </c>
      <c r="AZ12" s="32"/>
      <c r="BA12" s="33">
        <f t="shared" si="10"/>
        <v>-22</v>
      </c>
    </row>
    <row r="13" spans="1:53" ht="3.75" customHeight="1" thickTop="1" x14ac:dyDescent="0.25">
      <c r="B13" s="42"/>
      <c r="C13" s="43"/>
      <c r="D13" s="43"/>
      <c r="E13" s="44"/>
      <c r="F13" s="42"/>
      <c r="G13" s="43"/>
      <c r="H13" s="43"/>
      <c r="I13" s="44"/>
      <c r="J13" s="42"/>
      <c r="K13" s="43"/>
      <c r="L13" s="43"/>
      <c r="M13" s="44"/>
      <c r="N13" s="42"/>
      <c r="O13" s="43"/>
      <c r="P13" s="43"/>
      <c r="Q13" s="44"/>
      <c r="R13" s="42"/>
      <c r="S13" s="43"/>
      <c r="T13" s="43"/>
      <c r="U13" s="44"/>
      <c r="V13" s="42"/>
      <c r="W13" s="43"/>
      <c r="X13" s="43"/>
      <c r="Y13" s="44"/>
      <c r="Z13" s="42"/>
      <c r="AA13" s="43"/>
      <c r="AB13" s="43"/>
      <c r="AC13" s="44"/>
      <c r="AH13" s="42"/>
      <c r="AI13" s="43"/>
      <c r="AJ13" s="43"/>
      <c r="AK13" s="44"/>
      <c r="AQ13" s="45"/>
      <c r="AR13" s="9"/>
      <c r="AS13" s="9"/>
      <c r="AT13" s="9"/>
      <c r="AU13" s="46"/>
      <c r="AV13" s="46"/>
      <c r="AW13" s="47"/>
    </row>
    <row r="14" spans="1:53" ht="24.6" x14ac:dyDescent="0.4">
      <c r="A14" s="48">
        <v>1</v>
      </c>
      <c r="B14" s="49"/>
      <c r="D14" s="10"/>
      <c r="K14" s="52"/>
      <c r="L14" s="85" t="str">
        <f>($A$3)</f>
        <v>Fülöp</v>
      </c>
      <c r="M14" s="52"/>
      <c r="N14" s="50">
        <v>4</v>
      </c>
      <c r="O14" s="51" t="s">
        <v>33</v>
      </c>
      <c r="P14" s="50">
        <v>1</v>
      </c>
      <c r="R14" s="6" t="str">
        <f>($A$12)</f>
        <v>Németh Gy.</v>
      </c>
      <c r="W14" s="52"/>
      <c r="Y14" s="10"/>
      <c r="AY14" s="58"/>
    </row>
    <row r="15" spans="1:53" ht="21" x14ac:dyDescent="0.4">
      <c r="A15" s="125">
        <v>0.5</v>
      </c>
      <c r="B15" s="53"/>
      <c r="L15" s="85" t="str">
        <f>($A$4)</f>
        <v>Ács</v>
      </c>
      <c r="N15" s="50">
        <v>2</v>
      </c>
      <c r="O15" s="51" t="s">
        <v>33</v>
      </c>
      <c r="P15" s="50">
        <v>0</v>
      </c>
      <c r="R15" s="6" t="str">
        <f>($A$11)</f>
        <v>Krejcik</v>
      </c>
      <c r="AA15" s="87"/>
      <c r="AI15" s="87"/>
      <c r="AJ15" s="51"/>
      <c r="AK15" s="87"/>
      <c r="AY15" s="58"/>
    </row>
    <row r="16" spans="1:53" ht="21" x14ac:dyDescent="0.4">
      <c r="A16" s="42"/>
      <c r="B16" s="53"/>
      <c r="D16" s="10"/>
      <c r="L16" s="85" t="str">
        <f>($A$5)</f>
        <v>Nagy B.</v>
      </c>
      <c r="N16" s="50">
        <v>1</v>
      </c>
      <c r="O16" s="51" t="s">
        <v>33</v>
      </c>
      <c r="P16" s="50">
        <v>0</v>
      </c>
      <c r="Q16" s="87" t="s">
        <v>36</v>
      </c>
      <c r="R16" s="6" t="str">
        <f>($A$10)</f>
        <v>Bodó II. A.</v>
      </c>
      <c r="Y16" s="10"/>
      <c r="AA16" s="52"/>
      <c r="AI16" s="52"/>
      <c r="AJ16" s="52"/>
      <c r="AK16" s="52"/>
      <c r="AY16" s="58"/>
    </row>
    <row r="17" spans="1:51" ht="21" x14ac:dyDescent="0.4">
      <c r="A17" s="42"/>
      <c r="B17" s="53"/>
      <c r="L17" s="85" t="str">
        <f>($A$6)</f>
        <v>Moldován</v>
      </c>
      <c r="N17" s="50">
        <v>0</v>
      </c>
      <c r="O17" s="51" t="s">
        <v>33</v>
      </c>
      <c r="P17" s="50">
        <v>0</v>
      </c>
      <c r="R17" s="6" t="str">
        <f>($A$9)</f>
        <v>Simó</v>
      </c>
      <c r="AA17" s="87"/>
      <c r="AI17" s="87"/>
      <c r="AJ17" s="51"/>
      <c r="AK17" s="87"/>
      <c r="AY17" s="58"/>
    </row>
    <row r="18" spans="1:51" ht="21" x14ac:dyDescent="0.4">
      <c r="A18" s="42"/>
      <c r="B18" s="53"/>
      <c r="D18" s="10"/>
      <c r="L18" s="85" t="str">
        <f>($A$7)</f>
        <v>Kondor G.</v>
      </c>
      <c r="N18" s="50">
        <v>2</v>
      </c>
      <c r="O18" s="51" t="s">
        <v>33</v>
      </c>
      <c r="P18" s="50">
        <v>1</v>
      </c>
      <c r="Q18" s="87" t="s">
        <v>36</v>
      </c>
      <c r="R18" s="6" t="str">
        <f>($A$8)</f>
        <v>Kondor B.</v>
      </c>
      <c r="Y18" s="10"/>
      <c r="AA18" s="52"/>
      <c r="AI18" s="52"/>
      <c r="AJ18" s="52"/>
      <c r="AK18" s="52"/>
      <c r="AY18" s="58"/>
    </row>
    <row r="19" spans="1:51" ht="3.75" customHeight="1" x14ac:dyDescent="0.4">
      <c r="A19" s="42"/>
      <c r="B19" s="53"/>
      <c r="C19" s="54"/>
      <c r="D19" s="55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6"/>
      <c r="P19" s="57"/>
      <c r="Q19" s="56"/>
      <c r="R19" s="53"/>
      <c r="S19" s="53"/>
      <c r="T19" s="53"/>
      <c r="U19" s="53"/>
      <c r="V19" s="53"/>
      <c r="W19" s="53"/>
      <c r="X19" s="53"/>
      <c r="Y19" s="53"/>
      <c r="Z19" s="53"/>
      <c r="AA19" s="56"/>
      <c r="AB19" s="57"/>
      <c r="AC19" s="56"/>
      <c r="AD19" s="53"/>
      <c r="AE19" s="53"/>
      <c r="AF19" s="53"/>
      <c r="AG19" s="53"/>
      <c r="AH19" s="53"/>
      <c r="AI19" s="56"/>
      <c r="AJ19" s="57"/>
      <c r="AK19" s="56"/>
      <c r="AL19" s="53"/>
      <c r="AM19" s="53"/>
      <c r="AN19" s="53"/>
      <c r="AO19" s="53"/>
    </row>
    <row r="20" spans="1:51" ht="24.6" x14ac:dyDescent="0.4">
      <c r="A20" s="48">
        <v>2</v>
      </c>
      <c r="B20" s="88"/>
      <c r="D20" s="10"/>
      <c r="K20" s="52"/>
      <c r="L20" s="85" t="str">
        <f>($A$3)</f>
        <v>Fülöp</v>
      </c>
      <c r="M20" s="52"/>
      <c r="N20" s="50">
        <v>1</v>
      </c>
      <c r="O20" s="51" t="s">
        <v>33</v>
      </c>
      <c r="P20" s="50">
        <v>1</v>
      </c>
      <c r="R20" s="6" t="str">
        <f>($A$11)</f>
        <v>Krejcik</v>
      </c>
      <c r="W20" s="52"/>
      <c r="Y20" s="10"/>
      <c r="AY20" s="58"/>
    </row>
    <row r="21" spans="1:51" ht="21" x14ac:dyDescent="0.4">
      <c r="A21" s="125">
        <v>0.52777777777777779</v>
      </c>
      <c r="B21" s="59"/>
      <c r="L21" s="85" t="str">
        <f>($A$4)</f>
        <v>Ács</v>
      </c>
      <c r="N21" s="50">
        <v>0</v>
      </c>
      <c r="O21" s="51" t="s">
        <v>33</v>
      </c>
      <c r="P21" s="50">
        <v>0</v>
      </c>
      <c r="Q21" s="87"/>
      <c r="R21" s="6" t="str">
        <f>($A$10)</f>
        <v>Bodó II. A.</v>
      </c>
      <c r="AA21" s="87"/>
      <c r="AI21" s="87"/>
      <c r="AJ21" s="51"/>
      <c r="AK21" s="87"/>
      <c r="AY21" s="58"/>
    </row>
    <row r="22" spans="1:51" ht="21" x14ac:dyDescent="0.4">
      <c r="A22" s="42"/>
      <c r="B22" s="59"/>
      <c r="D22" s="10"/>
      <c r="L22" s="85" t="str">
        <f>($A$5)</f>
        <v>Nagy B.</v>
      </c>
      <c r="N22" s="50">
        <v>0</v>
      </c>
      <c r="O22" s="51" t="s">
        <v>33</v>
      </c>
      <c r="P22" s="50">
        <v>1</v>
      </c>
      <c r="Q22" s="87" t="s">
        <v>36</v>
      </c>
      <c r="R22" s="6" t="str">
        <f>($A$9)</f>
        <v>Simó</v>
      </c>
      <c r="Y22" s="10"/>
      <c r="AA22" s="52"/>
      <c r="AI22" s="52"/>
      <c r="AJ22" s="52"/>
      <c r="AK22" s="52"/>
      <c r="AY22" s="58"/>
    </row>
    <row r="23" spans="1:51" ht="21" x14ac:dyDescent="0.4">
      <c r="A23" s="42"/>
      <c r="B23" s="59"/>
      <c r="L23" s="85" t="str">
        <f>($A$6)</f>
        <v>Moldován</v>
      </c>
      <c r="N23" s="50">
        <v>2</v>
      </c>
      <c r="O23" s="51" t="s">
        <v>33</v>
      </c>
      <c r="P23" s="50">
        <v>1</v>
      </c>
      <c r="Q23" s="87" t="s">
        <v>36</v>
      </c>
      <c r="R23" s="6" t="str">
        <f>($A$8)</f>
        <v>Kondor B.</v>
      </c>
      <c r="AA23" s="87"/>
      <c r="AI23" s="87"/>
      <c r="AJ23" s="51"/>
      <c r="AK23" s="87"/>
      <c r="AY23" s="58"/>
    </row>
    <row r="24" spans="1:51" ht="21" x14ac:dyDescent="0.4">
      <c r="A24" s="42"/>
      <c r="B24" s="59"/>
      <c r="D24" s="10"/>
      <c r="L24" s="85" t="str">
        <f>($A$7)</f>
        <v>Kondor G.</v>
      </c>
      <c r="N24" s="50">
        <v>2</v>
      </c>
      <c r="O24" s="51" t="s">
        <v>33</v>
      </c>
      <c r="P24" s="50">
        <v>0</v>
      </c>
      <c r="Q24" s="87" t="s">
        <v>36</v>
      </c>
      <c r="R24" s="6" t="str">
        <f>($A$12)</f>
        <v>Németh Gy.</v>
      </c>
      <c r="Y24" s="10"/>
      <c r="AA24" s="52"/>
      <c r="AI24" s="52"/>
      <c r="AJ24" s="52"/>
      <c r="AK24" s="52"/>
      <c r="AY24" s="58"/>
    </row>
    <row r="25" spans="1:51" ht="3.75" customHeight="1" x14ac:dyDescent="0.4">
      <c r="A25" s="42"/>
      <c r="B25" s="59"/>
      <c r="C25" s="89"/>
      <c r="D25" s="9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91"/>
      <c r="P25" s="92"/>
      <c r="Q25" s="91"/>
      <c r="R25" s="59"/>
      <c r="S25" s="59"/>
      <c r="T25" s="59"/>
      <c r="U25" s="59"/>
      <c r="V25" s="59"/>
      <c r="W25" s="59"/>
      <c r="X25" s="59"/>
      <c r="Y25" s="59"/>
      <c r="Z25" s="59"/>
      <c r="AA25" s="91"/>
      <c r="AB25" s="92"/>
      <c r="AC25" s="91"/>
      <c r="AD25" s="59"/>
      <c r="AE25" s="59"/>
      <c r="AF25" s="59"/>
      <c r="AG25" s="59"/>
      <c r="AH25" s="59"/>
      <c r="AI25" s="91"/>
      <c r="AJ25" s="92"/>
      <c r="AK25" s="91"/>
      <c r="AL25" s="59"/>
      <c r="AM25" s="59"/>
      <c r="AN25" s="59"/>
      <c r="AO25" s="59"/>
    </row>
    <row r="26" spans="1:51" ht="24.6" x14ac:dyDescent="0.4">
      <c r="A26" s="48">
        <v>3</v>
      </c>
      <c r="B26" s="49"/>
      <c r="D26" s="10"/>
      <c r="K26" s="52"/>
      <c r="L26" s="85" t="str">
        <f>($A$3)</f>
        <v>Fülöp</v>
      </c>
      <c r="M26" s="52"/>
      <c r="N26" s="50">
        <v>2</v>
      </c>
      <c r="O26" s="51" t="s">
        <v>33</v>
      </c>
      <c r="P26" s="50">
        <v>0</v>
      </c>
      <c r="R26" s="6" t="str">
        <f>($A$10)</f>
        <v>Bodó II. A.</v>
      </c>
      <c r="W26" s="52"/>
      <c r="Y26" s="10"/>
      <c r="AY26" s="58"/>
    </row>
    <row r="27" spans="1:51" ht="21" x14ac:dyDescent="0.4">
      <c r="A27" s="125">
        <v>0.47222222222222221</v>
      </c>
      <c r="B27" s="53"/>
      <c r="L27" s="85" t="str">
        <f>($A$4)</f>
        <v>Ács</v>
      </c>
      <c r="N27" s="50">
        <v>0</v>
      </c>
      <c r="O27" s="51" t="s">
        <v>33</v>
      </c>
      <c r="P27" s="50">
        <v>1</v>
      </c>
      <c r="R27" s="6" t="str">
        <f>($A$9)</f>
        <v>Simó</v>
      </c>
      <c r="AA27" s="87"/>
      <c r="AI27" s="87"/>
      <c r="AJ27" s="51"/>
      <c r="AK27" s="87"/>
      <c r="AY27" s="58"/>
    </row>
    <row r="28" spans="1:51" ht="21" x14ac:dyDescent="0.4">
      <c r="A28" s="42"/>
      <c r="B28" s="53"/>
      <c r="D28" s="10"/>
      <c r="L28" s="85" t="str">
        <f>($A$5)</f>
        <v>Nagy B.</v>
      </c>
      <c r="N28" s="50">
        <v>3</v>
      </c>
      <c r="O28" s="51" t="s">
        <v>33</v>
      </c>
      <c r="P28" s="50">
        <v>3</v>
      </c>
      <c r="Q28" s="87"/>
      <c r="R28" s="6" t="str">
        <f>($A$8)</f>
        <v>Kondor B.</v>
      </c>
      <c r="Y28" s="10"/>
      <c r="AA28" s="52"/>
      <c r="AI28" s="52"/>
      <c r="AJ28" s="52"/>
      <c r="AK28" s="52"/>
      <c r="AY28" s="58"/>
    </row>
    <row r="29" spans="1:51" ht="21" x14ac:dyDescent="0.4">
      <c r="A29" s="42"/>
      <c r="B29" s="53"/>
      <c r="L29" s="85" t="str">
        <f>($A$6)</f>
        <v>Moldován</v>
      </c>
      <c r="N29" s="50">
        <v>0</v>
      </c>
      <c r="O29" s="51" t="s">
        <v>33</v>
      </c>
      <c r="P29" s="50">
        <v>1</v>
      </c>
      <c r="R29" s="6" t="str">
        <f>($A$7)</f>
        <v>Kondor G.</v>
      </c>
      <c r="AA29" s="87"/>
      <c r="AI29" s="87"/>
      <c r="AJ29" s="51"/>
      <c r="AK29" s="87"/>
      <c r="AY29" s="58"/>
    </row>
    <row r="30" spans="1:51" ht="21" x14ac:dyDescent="0.4">
      <c r="A30" s="42"/>
      <c r="B30" s="53"/>
      <c r="D30" s="10"/>
      <c r="L30" s="85" t="str">
        <f>($A$11)</f>
        <v>Krejcik</v>
      </c>
      <c r="N30" s="50">
        <v>1</v>
      </c>
      <c r="O30" s="51" t="s">
        <v>33</v>
      </c>
      <c r="P30" s="50">
        <v>0</v>
      </c>
      <c r="Q30" s="87" t="s">
        <v>36</v>
      </c>
      <c r="R30" s="6" t="str">
        <f>($A$12)</f>
        <v>Németh Gy.</v>
      </c>
      <c r="Y30" s="10"/>
      <c r="AA30" s="52"/>
      <c r="AI30" s="52"/>
      <c r="AJ30" s="52"/>
      <c r="AK30" s="52"/>
      <c r="AY30" s="58"/>
    </row>
    <row r="31" spans="1:51" ht="3.75" customHeight="1" x14ac:dyDescent="0.4">
      <c r="A31" s="42"/>
      <c r="B31" s="53"/>
      <c r="C31" s="54"/>
      <c r="D31" s="55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6"/>
      <c r="P31" s="57"/>
      <c r="Q31" s="56"/>
      <c r="R31" s="53"/>
      <c r="S31" s="53"/>
      <c r="T31" s="53"/>
      <c r="U31" s="53"/>
      <c r="V31" s="53"/>
      <c r="W31" s="53"/>
      <c r="X31" s="53"/>
      <c r="Y31" s="53"/>
      <c r="Z31" s="53"/>
      <c r="AA31" s="56"/>
      <c r="AB31" s="57"/>
      <c r="AC31" s="56"/>
      <c r="AD31" s="53"/>
      <c r="AE31" s="53"/>
      <c r="AF31" s="53"/>
      <c r="AG31" s="53"/>
      <c r="AH31" s="53"/>
      <c r="AI31" s="56"/>
      <c r="AJ31" s="57"/>
      <c r="AK31" s="56"/>
      <c r="AL31" s="53"/>
      <c r="AM31" s="53"/>
      <c r="AN31" s="53"/>
      <c r="AO31" s="53"/>
    </row>
    <row r="32" spans="1:51" ht="24.6" x14ac:dyDescent="0.4">
      <c r="A32" s="48">
        <v>4</v>
      </c>
      <c r="B32" s="88"/>
      <c r="D32" s="10"/>
      <c r="K32" s="52"/>
      <c r="L32" s="85" t="str">
        <f>($A$3)</f>
        <v>Fülöp</v>
      </c>
      <c r="M32" s="52"/>
      <c r="N32" s="50">
        <v>3</v>
      </c>
      <c r="O32" s="51" t="s">
        <v>33</v>
      </c>
      <c r="P32" s="50">
        <v>0</v>
      </c>
      <c r="R32" s="6" t="str">
        <f>($A$9)</f>
        <v>Simó</v>
      </c>
      <c r="W32" s="52"/>
      <c r="Y32" s="10"/>
      <c r="AY32" s="58"/>
    </row>
    <row r="33" spans="1:51" ht="21" x14ac:dyDescent="0.4">
      <c r="A33" s="125">
        <v>0.44444444444444442</v>
      </c>
      <c r="B33" s="59"/>
      <c r="L33" s="85" t="str">
        <f>($A$8)</f>
        <v>Kondor B.</v>
      </c>
      <c r="N33" s="50">
        <v>0</v>
      </c>
      <c r="O33" s="51" t="s">
        <v>33</v>
      </c>
      <c r="P33" s="50">
        <v>1</v>
      </c>
      <c r="R33" s="6" t="str">
        <f>($A$4)</f>
        <v>Ács</v>
      </c>
      <c r="AA33" s="87"/>
      <c r="AI33" s="87"/>
      <c r="AJ33" s="51"/>
      <c r="AK33" s="87"/>
      <c r="AY33" s="58"/>
    </row>
    <row r="34" spans="1:51" ht="21" x14ac:dyDescent="0.4">
      <c r="A34" s="42"/>
      <c r="B34" s="59"/>
      <c r="D34" s="10"/>
      <c r="L34" s="85" t="str">
        <f>($A$5)</f>
        <v>Nagy B.</v>
      </c>
      <c r="N34" s="50">
        <v>0</v>
      </c>
      <c r="O34" s="51" t="s">
        <v>33</v>
      </c>
      <c r="P34" s="50">
        <v>2</v>
      </c>
      <c r="Q34" s="87"/>
      <c r="R34" s="6" t="str">
        <f>($A$7)</f>
        <v>Kondor G.</v>
      </c>
      <c r="Y34" s="10"/>
      <c r="AA34" s="52"/>
      <c r="AI34" s="52"/>
      <c r="AJ34" s="52"/>
      <c r="AK34" s="52"/>
      <c r="AY34" s="58"/>
    </row>
    <row r="35" spans="1:51" ht="21" x14ac:dyDescent="0.4">
      <c r="A35" s="42"/>
      <c r="B35" s="59"/>
      <c r="L35" s="85" t="str">
        <f>($A$6)</f>
        <v>Moldován</v>
      </c>
      <c r="N35" s="50">
        <v>0</v>
      </c>
      <c r="O35" s="51" t="s">
        <v>33</v>
      </c>
      <c r="P35" s="50">
        <v>0</v>
      </c>
      <c r="R35" s="6" t="str">
        <f>($A$12)</f>
        <v>Németh Gy.</v>
      </c>
      <c r="AA35" s="87"/>
      <c r="AI35" s="87"/>
      <c r="AJ35" s="51"/>
      <c r="AK35" s="87"/>
      <c r="AY35" s="58"/>
    </row>
    <row r="36" spans="1:51" ht="21" x14ac:dyDescent="0.4">
      <c r="A36" s="42"/>
      <c r="B36" s="59"/>
      <c r="D36" s="10"/>
      <c r="L36" s="85" t="str">
        <f>($A$10)</f>
        <v>Bodó II. A.</v>
      </c>
      <c r="N36" s="50">
        <v>1</v>
      </c>
      <c r="O36" s="51" t="s">
        <v>33</v>
      </c>
      <c r="P36" s="50">
        <v>1</v>
      </c>
      <c r="Q36" s="87" t="s">
        <v>36</v>
      </c>
      <c r="R36" s="6" t="str">
        <f>($A$11)</f>
        <v>Krejcik</v>
      </c>
      <c r="Y36" s="10"/>
      <c r="AA36" s="52"/>
      <c r="AI36" s="52"/>
      <c r="AJ36" s="52"/>
      <c r="AK36" s="52"/>
      <c r="AY36" s="58"/>
    </row>
    <row r="37" spans="1:51" ht="3.75" customHeight="1" x14ac:dyDescent="0.4">
      <c r="A37" s="42"/>
      <c r="B37" s="59"/>
      <c r="C37" s="89"/>
      <c r="D37" s="90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91"/>
      <c r="P37" s="92"/>
      <c r="Q37" s="91"/>
      <c r="R37" s="59"/>
      <c r="S37" s="59"/>
      <c r="T37" s="59"/>
      <c r="U37" s="59"/>
      <c r="V37" s="59"/>
      <c r="W37" s="59"/>
      <c r="X37" s="59"/>
      <c r="Y37" s="59"/>
      <c r="Z37" s="59"/>
      <c r="AA37" s="91"/>
      <c r="AB37" s="92"/>
      <c r="AC37" s="91"/>
      <c r="AD37" s="59"/>
      <c r="AE37" s="59"/>
      <c r="AF37" s="59"/>
      <c r="AG37" s="59"/>
      <c r="AH37" s="59"/>
      <c r="AI37" s="91"/>
      <c r="AJ37" s="92"/>
      <c r="AK37" s="91"/>
      <c r="AL37" s="59"/>
      <c r="AM37" s="59"/>
      <c r="AN37" s="59"/>
      <c r="AO37" s="59"/>
    </row>
    <row r="38" spans="1:51" ht="24.6" x14ac:dyDescent="0.4">
      <c r="A38" s="48">
        <v>5</v>
      </c>
      <c r="B38" s="49"/>
      <c r="D38" s="10"/>
      <c r="K38" s="52"/>
      <c r="L38" s="85" t="str">
        <f>($A$3)</f>
        <v>Fülöp</v>
      </c>
      <c r="M38" s="52"/>
      <c r="N38" s="50">
        <v>4</v>
      </c>
      <c r="O38" s="51" t="s">
        <v>33</v>
      </c>
      <c r="P38" s="50">
        <v>1</v>
      </c>
      <c r="R38" s="6" t="str">
        <f>($A$8)</f>
        <v>Kondor B.</v>
      </c>
      <c r="W38" s="52"/>
      <c r="Y38" s="10"/>
      <c r="AY38" s="58"/>
    </row>
    <row r="39" spans="1:51" ht="21" x14ac:dyDescent="0.4">
      <c r="A39" s="125">
        <v>0.41666666666666669</v>
      </c>
      <c r="B39" s="53"/>
      <c r="L39" s="85" t="str">
        <f>($A$4)</f>
        <v>Ács</v>
      </c>
      <c r="N39" s="50">
        <v>2</v>
      </c>
      <c r="O39" s="51" t="s">
        <v>33</v>
      </c>
      <c r="P39" s="50">
        <v>0</v>
      </c>
      <c r="R39" s="6" t="str">
        <f>($A$7)</f>
        <v>Kondor G.</v>
      </c>
      <c r="AA39" s="87"/>
      <c r="AB39" s="51"/>
      <c r="AC39" s="87"/>
      <c r="AI39" s="87"/>
      <c r="AJ39" s="51"/>
      <c r="AK39" s="87"/>
      <c r="AY39" s="58"/>
    </row>
    <row r="40" spans="1:51" ht="21" x14ac:dyDescent="0.4">
      <c r="A40" s="42"/>
      <c r="B40" s="53"/>
      <c r="D40" s="10"/>
      <c r="L40" s="85" t="str">
        <f>($A$5)</f>
        <v>Nagy B.</v>
      </c>
      <c r="N40" s="50">
        <v>1</v>
      </c>
      <c r="O40" s="51" t="s">
        <v>33</v>
      </c>
      <c r="P40" s="50">
        <v>0</v>
      </c>
      <c r="Q40" s="87"/>
      <c r="R40" s="6" t="str">
        <f>($A$6)</f>
        <v>Moldován</v>
      </c>
      <c r="Y40" s="10"/>
      <c r="AA40" s="52"/>
      <c r="AB40" s="52"/>
      <c r="AC40" s="52"/>
      <c r="AI40" s="52"/>
      <c r="AJ40" s="52"/>
      <c r="AK40" s="52"/>
      <c r="AY40" s="58"/>
    </row>
    <row r="41" spans="1:51" ht="21" x14ac:dyDescent="0.4">
      <c r="A41" s="42"/>
      <c r="B41" s="53"/>
      <c r="L41" s="85" t="str">
        <f>($A$9)</f>
        <v>Simó</v>
      </c>
      <c r="N41" s="50">
        <v>0</v>
      </c>
      <c r="O41" s="51" t="s">
        <v>33</v>
      </c>
      <c r="P41" s="50">
        <v>0</v>
      </c>
      <c r="R41" s="6" t="str">
        <f>($A$11)</f>
        <v>Krejcik</v>
      </c>
      <c r="AA41" s="87"/>
      <c r="AB41" s="51"/>
      <c r="AC41" s="87"/>
      <c r="AI41" s="87"/>
      <c r="AJ41" s="51"/>
      <c r="AK41" s="87"/>
      <c r="AY41" s="58"/>
    </row>
    <row r="42" spans="1:51" ht="21" x14ac:dyDescent="0.4">
      <c r="A42" s="42"/>
      <c r="B42" s="53"/>
      <c r="D42" s="10"/>
      <c r="L42" s="85" t="str">
        <f>($A$10)</f>
        <v>Bodó II. A.</v>
      </c>
      <c r="N42" s="50">
        <v>1</v>
      </c>
      <c r="O42" s="51" t="s">
        <v>33</v>
      </c>
      <c r="P42" s="50">
        <v>0</v>
      </c>
      <c r="Q42" s="87" t="s">
        <v>36</v>
      </c>
      <c r="R42" s="6" t="str">
        <f>($A$12)</f>
        <v>Németh Gy.</v>
      </c>
      <c r="Y42" s="10"/>
      <c r="AA42" s="52"/>
      <c r="AB42" s="52"/>
      <c r="AC42" s="52"/>
      <c r="AI42" s="52"/>
      <c r="AJ42" s="52"/>
      <c r="AK42" s="52"/>
      <c r="AY42" s="58"/>
    </row>
    <row r="43" spans="1:51" ht="3.75" customHeight="1" x14ac:dyDescent="0.4">
      <c r="A43" s="42"/>
      <c r="B43" s="53"/>
      <c r="C43" s="54"/>
      <c r="D43" s="55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6"/>
      <c r="P43" s="57"/>
      <c r="Q43" s="56"/>
      <c r="R43" s="53"/>
      <c r="S43" s="53"/>
      <c r="T43" s="53"/>
      <c r="U43" s="53"/>
      <c r="V43" s="53"/>
      <c r="W43" s="53"/>
      <c r="X43" s="53"/>
      <c r="Y43" s="53"/>
      <c r="Z43" s="53"/>
      <c r="AA43" s="56"/>
      <c r="AB43" s="57"/>
      <c r="AC43" s="56"/>
      <c r="AD43" s="53"/>
      <c r="AE43" s="53"/>
      <c r="AF43" s="53"/>
      <c r="AG43" s="53"/>
      <c r="AH43" s="53"/>
      <c r="AI43" s="56"/>
      <c r="AJ43" s="57"/>
      <c r="AK43" s="56"/>
      <c r="AL43" s="53"/>
      <c r="AM43" s="53"/>
      <c r="AN43" s="53"/>
      <c r="AO43" s="53"/>
    </row>
    <row r="44" spans="1:51" ht="24.6" x14ac:dyDescent="0.4">
      <c r="A44" s="48">
        <v>6</v>
      </c>
      <c r="B44" s="88"/>
      <c r="D44" s="10"/>
      <c r="K44" s="52"/>
      <c r="L44" s="85" t="str">
        <f>($A$3)</f>
        <v>Fülöp</v>
      </c>
      <c r="M44" s="52"/>
      <c r="N44" s="50">
        <v>1</v>
      </c>
      <c r="O44" s="51" t="s">
        <v>33</v>
      </c>
      <c r="P44" s="50">
        <v>0</v>
      </c>
      <c r="R44" s="6" t="str">
        <f>($A$7)</f>
        <v>Kondor G.</v>
      </c>
      <c r="W44" s="52"/>
      <c r="Y44" s="10"/>
      <c r="AY44" s="58"/>
    </row>
    <row r="45" spans="1:51" ht="21" x14ac:dyDescent="0.4">
      <c r="A45" s="125">
        <v>0.55555555555555558</v>
      </c>
      <c r="B45" s="59"/>
      <c r="L45" s="85" t="str">
        <f>($A$4)</f>
        <v>Ács</v>
      </c>
      <c r="N45" s="50">
        <v>1</v>
      </c>
      <c r="O45" s="51" t="s">
        <v>33</v>
      </c>
      <c r="P45" s="50">
        <v>1</v>
      </c>
      <c r="R45" s="6" t="str">
        <f>($A$6)</f>
        <v>Moldován</v>
      </c>
      <c r="AA45" s="87"/>
      <c r="AB45" s="51"/>
      <c r="AC45" s="87"/>
      <c r="AI45" s="87"/>
      <c r="AJ45" s="51"/>
      <c r="AK45" s="87"/>
      <c r="AY45" s="58"/>
    </row>
    <row r="46" spans="1:51" ht="21" x14ac:dyDescent="0.4">
      <c r="A46" s="42"/>
      <c r="B46" s="59"/>
      <c r="D46" s="10"/>
      <c r="L46" s="85" t="str">
        <f>($A$5)</f>
        <v>Nagy B.</v>
      </c>
      <c r="N46" s="50">
        <v>7</v>
      </c>
      <c r="O46" s="51" t="s">
        <v>33</v>
      </c>
      <c r="P46" s="50">
        <v>0</v>
      </c>
      <c r="Q46" s="87"/>
      <c r="R46" s="6" t="str">
        <f>($A$12)</f>
        <v>Németh Gy.</v>
      </c>
      <c r="Y46" s="10"/>
      <c r="AA46" s="52"/>
      <c r="AB46" s="52"/>
      <c r="AC46" s="52"/>
      <c r="AI46" s="52"/>
      <c r="AJ46" s="52"/>
      <c r="AK46" s="52"/>
      <c r="AY46" s="58"/>
    </row>
    <row r="47" spans="1:51" ht="21" x14ac:dyDescent="0.4">
      <c r="A47" s="42"/>
      <c r="B47" s="59"/>
      <c r="L47" s="85" t="str">
        <f>($A$8)</f>
        <v>Kondor B.</v>
      </c>
      <c r="N47" s="50">
        <v>1</v>
      </c>
      <c r="O47" s="51" t="s">
        <v>33</v>
      </c>
      <c r="P47" s="50">
        <v>2</v>
      </c>
      <c r="R47" s="6" t="str">
        <f>($A$11)</f>
        <v>Krejcik</v>
      </c>
      <c r="AA47" s="87"/>
      <c r="AB47" s="51"/>
      <c r="AC47" s="87"/>
      <c r="AI47" s="87"/>
      <c r="AJ47" s="51"/>
      <c r="AK47" s="87"/>
      <c r="AY47" s="58"/>
    </row>
    <row r="48" spans="1:51" ht="21" x14ac:dyDescent="0.4">
      <c r="A48" s="42"/>
      <c r="B48" s="59"/>
      <c r="D48" s="10"/>
      <c r="L48" s="85" t="str">
        <f>($A$9)</f>
        <v>Simó</v>
      </c>
      <c r="N48" s="50">
        <v>0</v>
      </c>
      <c r="O48" s="51" t="s">
        <v>33</v>
      </c>
      <c r="P48" s="50">
        <v>2</v>
      </c>
      <c r="Q48" s="87" t="s">
        <v>36</v>
      </c>
      <c r="R48" s="6" t="str">
        <f>($A$10)</f>
        <v>Bodó II. A.</v>
      </c>
      <c r="Y48" s="10"/>
      <c r="AA48" s="52"/>
      <c r="AB48" s="52"/>
      <c r="AC48" s="52"/>
      <c r="AI48" s="52"/>
      <c r="AJ48" s="52"/>
      <c r="AK48" s="52"/>
      <c r="AY48" s="58"/>
    </row>
    <row r="49" spans="1:51" ht="3.75" customHeight="1" x14ac:dyDescent="0.4">
      <c r="A49" s="42"/>
      <c r="B49" s="59"/>
      <c r="C49" s="89"/>
      <c r="D49" s="90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91"/>
      <c r="P49" s="92"/>
      <c r="Q49" s="91"/>
      <c r="R49" s="59"/>
      <c r="S49" s="59"/>
      <c r="T49" s="59"/>
      <c r="U49" s="59"/>
      <c r="V49" s="59"/>
      <c r="W49" s="59"/>
      <c r="X49" s="59"/>
      <c r="Y49" s="59"/>
      <c r="Z49" s="59"/>
      <c r="AA49" s="91"/>
      <c r="AB49" s="92"/>
      <c r="AC49" s="91"/>
      <c r="AD49" s="59"/>
      <c r="AE49" s="59"/>
      <c r="AF49" s="59"/>
      <c r="AG49" s="59"/>
      <c r="AH49" s="59"/>
      <c r="AI49" s="91"/>
      <c r="AJ49" s="92"/>
      <c r="AK49" s="91"/>
      <c r="AL49" s="59"/>
      <c r="AM49" s="59"/>
      <c r="AN49" s="59"/>
      <c r="AO49" s="59"/>
    </row>
    <row r="50" spans="1:51" ht="24.6" x14ac:dyDescent="0.4">
      <c r="A50" s="48">
        <v>7</v>
      </c>
      <c r="B50" s="49"/>
      <c r="D50" s="10"/>
      <c r="K50" s="52"/>
      <c r="L50" s="85" t="str">
        <f>($A$3)</f>
        <v>Fülöp</v>
      </c>
      <c r="M50" s="52"/>
      <c r="N50" s="50">
        <v>4</v>
      </c>
      <c r="O50" s="51" t="s">
        <v>33</v>
      </c>
      <c r="P50" s="50">
        <v>1</v>
      </c>
      <c r="R50" s="6" t="str">
        <f>($A$6)</f>
        <v>Moldován</v>
      </c>
      <c r="W50" s="52"/>
      <c r="Y50" s="10"/>
      <c r="AY50" s="58"/>
    </row>
    <row r="51" spans="1:51" ht="21" x14ac:dyDescent="0.4">
      <c r="A51" s="125">
        <v>0.58333333333333337</v>
      </c>
      <c r="B51" s="53"/>
      <c r="L51" s="85" t="str">
        <f>($A$4)</f>
        <v>Ács</v>
      </c>
      <c r="N51" s="50">
        <v>0</v>
      </c>
      <c r="O51" s="51" t="s">
        <v>33</v>
      </c>
      <c r="P51" s="50">
        <v>1</v>
      </c>
      <c r="R51" s="6" t="str">
        <f>($A$5)</f>
        <v>Nagy B.</v>
      </c>
      <c r="AA51" s="87"/>
      <c r="AB51" s="51"/>
      <c r="AC51" s="87"/>
      <c r="AI51" s="87"/>
      <c r="AJ51" s="51"/>
      <c r="AK51" s="87"/>
      <c r="AY51" s="58"/>
    </row>
    <row r="52" spans="1:51" ht="21" x14ac:dyDescent="0.4">
      <c r="A52" s="42"/>
      <c r="B52" s="53"/>
      <c r="D52" s="10"/>
      <c r="L52" s="85" t="str">
        <f>($A$7)</f>
        <v>Kondor G.</v>
      </c>
      <c r="N52" s="50">
        <v>2</v>
      </c>
      <c r="O52" s="51" t="s">
        <v>33</v>
      </c>
      <c r="P52" s="50">
        <v>0</v>
      </c>
      <c r="Q52" s="87"/>
      <c r="R52" s="6" t="str">
        <f>($A$11)</f>
        <v>Krejcik</v>
      </c>
      <c r="Y52" s="10"/>
      <c r="AA52" s="52"/>
      <c r="AB52" s="52"/>
      <c r="AC52" s="52"/>
      <c r="AI52" s="52"/>
      <c r="AJ52" s="52"/>
      <c r="AK52" s="52"/>
      <c r="AY52" s="58"/>
    </row>
    <row r="53" spans="1:51" ht="21" x14ac:dyDescent="0.4">
      <c r="A53" s="42"/>
      <c r="B53" s="53"/>
      <c r="L53" s="85" t="str">
        <f>($A$8)</f>
        <v>Kondor B.</v>
      </c>
      <c r="N53" s="50">
        <v>1</v>
      </c>
      <c r="O53" s="51" t="s">
        <v>33</v>
      </c>
      <c r="P53" s="50">
        <v>3</v>
      </c>
      <c r="R53" s="6" t="str">
        <f>($A$10)</f>
        <v>Bodó II. A.</v>
      </c>
      <c r="AA53" s="87"/>
      <c r="AB53" s="51"/>
      <c r="AC53" s="87"/>
      <c r="AI53" s="87"/>
      <c r="AJ53" s="51"/>
      <c r="AK53" s="87"/>
      <c r="AY53" s="58"/>
    </row>
    <row r="54" spans="1:51" ht="21" x14ac:dyDescent="0.4">
      <c r="A54" s="42"/>
      <c r="B54" s="53"/>
      <c r="D54" s="10"/>
      <c r="L54" s="85" t="str">
        <f>($A$9)</f>
        <v>Simó</v>
      </c>
      <c r="N54" s="50">
        <v>2</v>
      </c>
      <c r="O54" s="51" t="s">
        <v>33</v>
      </c>
      <c r="P54" s="50">
        <v>0</v>
      </c>
      <c r="Q54" s="87" t="s">
        <v>36</v>
      </c>
      <c r="R54" s="6" t="str">
        <f>($A$12)</f>
        <v>Németh Gy.</v>
      </c>
      <c r="Y54" s="10"/>
      <c r="AA54" s="52"/>
      <c r="AB54" s="52"/>
      <c r="AC54" s="52"/>
      <c r="AI54" s="52"/>
      <c r="AJ54" s="52"/>
      <c r="AK54" s="52"/>
      <c r="AY54" s="58"/>
    </row>
    <row r="55" spans="1:51" ht="3.75" customHeight="1" x14ac:dyDescent="0.4">
      <c r="A55" s="42"/>
      <c r="B55" s="53"/>
      <c r="C55" s="54"/>
      <c r="D55" s="55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6"/>
      <c r="P55" s="57"/>
      <c r="Q55" s="56"/>
      <c r="R55" s="53"/>
      <c r="S55" s="53"/>
      <c r="T55" s="53"/>
      <c r="U55" s="53"/>
      <c r="V55" s="53"/>
      <c r="W55" s="53"/>
      <c r="X55" s="53"/>
      <c r="Y55" s="53"/>
      <c r="Z55" s="53"/>
      <c r="AA55" s="56"/>
      <c r="AB55" s="57"/>
      <c r="AC55" s="56"/>
      <c r="AD55" s="53"/>
      <c r="AE55" s="53"/>
      <c r="AF55" s="53"/>
      <c r="AG55" s="53"/>
      <c r="AH55" s="53"/>
      <c r="AI55" s="56"/>
      <c r="AJ55" s="57"/>
      <c r="AK55" s="56"/>
      <c r="AL55" s="53"/>
      <c r="AM55" s="53"/>
      <c r="AN55" s="53"/>
      <c r="AO55" s="53"/>
    </row>
    <row r="56" spans="1:51" ht="24.6" x14ac:dyDescent="0.4">
      <c r="A56" s="48">
        <v>8</v>
      </c>
      <c r="B56" s="88"/>
      <c r="D56" s="10"/>
      <c r="K56" s="52"/>
      <c r="L56" s="85" t="str">
        <f>($A$3)</f>
        <v>Fülöp</v>
      </c>
      <c r="M56" s="52"/>
      <c r="N56" s="50">
        <v>2</v>
      </c>
      <c r="O56" s="51" t="s">
        <v>33</v>
      </c>
      <c r="P56" s="50">
        <v>2</v>
      </c>
      <c r="R56" s="6" t="str">
        <f>($A$5)</f>
        <v>Nagy B.</v>
      </c>
      <c r="W56" s="52"/>
      <c r="Y56" s="10"/>
      <c r="AY56" s="58"/>
    </row>
    <row r="57" spans="1:51" ht="21" x14ac:dyDescent="0.4">
      <c r="A57" s="125">
        <v>0.61111111111111116</v>
      </c>
      <c r="B57" s="59"/>
      <c r="D57" s="10"/>
      <c r="L57" s="85" t="str">
        <f>($A$4)</f>
        <v>Ács</v>
      </c>
      <c r="N57" s="50">
        <v>4</v>
      </c>
      <c r="O57" s="51" t="s">
        <v>33</v>
      </c>
      <c r="P57" s="50">
        <v>0</v>
      </c>
      <c r="R57" s="6" t="str">
        <f>($A$12)</f>
        <v>Németh Gy.</v>
      </c>
      <c r="Y57" s="10"/>
      <c r="AA57" s="52"/>
      <c r="AB57" s="52"/>
      <c r="AC57" s="52"/>
      <c r="AI57" s="52"/>
      <c r="AJ57" s="52"/>
      <c r="AK57" s="52"/>
      <c r="AY57" s="58"/>
    </row>
    <row r="58" spans="1:51" ht="21" x14ac:dyDescent="0.4">
      <c r="A58" s="42"/>
      <c r="B58" s="59"/>
      <c r="D58" s="10"/>
      <c r="L58" s="85" t="str">
        <f>($A$6)</f>
        <v>Moldován</v>
      </c>
      <c r="N58" s="50">
        <v>1</v>
      </c>
      <c r="O58" s="51" t="s">
        <v>33</v>
      </c>
      <c r="P58" s="50">
        <v>1</v>
      </c>
      <c r="Q58" s="87"/>
      <c r="R58" s="6" t="str">
        <f>($A$11)</f>
        <v>Krejcik</v>
      </c>
      <c r="Y58" s="10"/>
      <c r="AA58" s="52"/>
      <c r="AB58" s="52"/>
      <c r="AC58" s="52"/>
      <c r="AI58" s="52"/>
      <c r="AJ58" s="52"/>
      <c r="AK58" s="52"/>
      <c r="AY58" s="58"/>
    </row>
    <row r="59" spans="1:51" ht="21" x14ac:dyDescent="0.4">
      <c r="A59" s="42"/>
      <c r="B59" s="59"/>
      <c r="D59" s="10"/>
      <c r="L59" s="85" t="str">
        <f>($A$7)</f>
        <v>Kondor G.</v>
      </c>
      <c r="N59" s="50">
        <v>3</v>
      </c>
      <c r="O59" s="51" t="s">
        <v>33</v>
      </c>
      <c r="P59" s="50">
        <v>0</v>
      </c>
      <c r="R59" s="6" t="str">
        <f>($A$10)</f>
        <v>Bodó II. A.</v>
      </c>
      <c r="Y59" s="10"/>
      <c r="AA59" s="52"/>
      <c r="AB59" s="52"/>
      <c r="AC59" s="52"/>
      <c r="AI59" s="52"/>
      <c r="AJ59" s="52"/>
      <c r="AK59" s="52"/>
      <c r="AY59" s="58"/>
    </row>
    <row r="60" spans="1:51" ht="21" x14ac:dyDescent="0.4">
      <c r="A60" s="42"/>
      <c r="B60" s="59"/>
      <c r="D60" s="10"/>
      <c r="L60" s="85" t="str">
        <f>($A$8)</f>
        <v>Kondor B.</v>
      </c>
      <c r="N60" s="50">
        <v>2</v>
      </c>
      <c r="O60" s="51" t="s">
        <v>33</v>
      </c>
      <c r="P60" s="50">
        <v>1</v>
      </c>
      <c r="Q60" s="87" t="s">
        <v>36</v>
      </c>
      <c r="R60" s="6" t="str">
        <f>($A$9)</f>
        <v>Simó</v>
      </c>
      <c r="Y60" s="10"/>
      <c r="AA60" s="52"/>
      <c r="AB60" s="52"/>
      <c r="AC60" s="52"/>
      <c r="AI60" s="52"/>
      <c r="AJ60" s="52"/>
      <c r="AK60" s="52"/>
      <c r="AY60" s="58"/>
    </row>
    <row r="61" spans="1:51" ht="3.75" customHeight="1" x14ac:dyDescent="0.4">
      <c r="A61" s="42"/>
      <c r="B61" s="59"/>
      <c r="C61" s="89"/>
      <c r="D61" s="90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91"/>
      <c r="P61" s="92"/>
      <c r="Q61" s="91"/>
      <c r="R61" s="59"/>
      <c r="S61" s="59"/>
      <c r="T61" s="59"/>
      <c r="U61" s="59"/>
      <c r="V61" s="59"/>
      <c r="W61" s="59"/>
      <c r="X61" s="59"/>
      <c r="Y61" s="59"/>
      <c r="Z61" s="59"/>
      <c r="AA61" s="91"/>
      <c r="AB61" s="92"/>
      <c r="AC61" s="91"/>
      <c r="AD61" s="59"/>
      <c r="AE61" s="59"/>
      <c r="AF61" s="59"/>
      <c r="AG61" s="59"/>
      <c r="AH61" s="59"/>
      <c r="AI61" s="91"/>
      <c r="AJ61" s="92"/>
      <c r="AK61" s="91"/>
      <c r="AL61" s="59"/>
      <c r="AM61" s="59"/>
      <c r="AN61" s="59"/>
      <c r="AO61" s="59"/>
    </row>
    <row r="62" spans="1:51" ht="24.6" x14ac:dyDescent="0.4">
      <c r="A62" s="48">
        <v>9</v>
      </c>
      <c r="B62" s="49"/>
      <c r="D62" s="10"/>
      <c r="K62" s="52"/>
      <c r="L62" s="85" t="str">
        <f>($A$3)</f>
        <v>Fülöp</v>
      </c>
      <c r="M62" s="52"/>
      <c r="N62" s="50">
        <v>1</v>
      </c>
      <c r="O62" s="51" t="s">
        <v>33</v>
      </c>
      <c r="P62" s="50">
        <v>0</v>
      </c>
      <c r="R62" s="6" t="str">
        <f>($A$4)</f>
        <v>Ács</v>
      </c>
      <c r="W62" s="52"/>
      <c r="Y62" s="10"/>
      <c r="AY62" s="58"/>
    </row>
    <row r="63" spans="1:51" ht="21" x14ac:dyDescent="0.4">
      <c r="A63" s="125">
        <v>0.63888888888888884</v>
      </c>
      <c r="B63" s="53"/>
      <c r="L63" s="85" t="str">
        <f>($A$5)</f>
        <v>Nagy B.</v>
      </c>
      <c r="N63" s="50">
        <v>0</v>
      </c>
      <c r="O63" s="51" t="s">
        <v>33</v>
      </c>
      <c r="P63" s="50">
        <v>0</v>
      </c>
      <c r="R63" s="6" t="str">
        <f>($A$11)</f>
        <v>Krejcik</v>
      </c>
      <c r="AA63" s="87"/>
      <c r="AB63" s="51"/>
      <c r="AC63" s="87"/>
      <c r="AI63" s="87"/>
      <c r="AJ63" s="51"/>
      <c r="AK63" s="87"/>
      <c r="AY63" s="58"/>
    </row>
    <row r="64" spans="1:51" ht="21" x14ac:dyDescent="0.4">
      <c r="A64" s="42"/>
      <c r="B64" s="53"/>
      <c r="L64" s="85" t="str">
        <f>($A$6)</f>
        <v>Moldován</v>
      </c>
      <c r="N64" s="50">
        <v>0</v>
      </c>
      <c r="O64" s="51" t="s">
        <v>33</v>
      </c>
      <c r="P64" s="50">
        <v>0</v>
      </c>
      <c r="Q64" s="87"/>
      <c r="R64" s="6" t="str">
        <f>($A$10)</f>
        <v>Bodó II. A.</v>
      </c>
      <c r="Y64" s="10"/>
      <c r="AA64" s="52"/>
      <c r="AB64" s="52"/>
      <c r="AC64" s="52"/>
      <c r="AI64" s="52"/>
      <c r="AJ64" s="52"/>
      <c r="AK64" s="52"/>
      <c r="AY64" s="58"/>
    </row>
    <row r="65" spans="1:51" ht="21" x14ac:dyDescent="0.4">
      <c r="A65" s="42"/>
      <c r="B65" s="53"/>
      <c r="L65" s="85" t="str">
        <f>($A$7)</f>
        <v>Kondor G.</v>
      </c>
      <c r="N65" s="50">
        <v>1</v>
      </c>
      <c r="O65" s="51" t="s">
        <v>33</v>
      </c>
      <c r="P65" s="50">
        <v>1</v>
      </c>
      <c r="R65" s="6" t="str">
        <f>($A$9)</f>
        <v>Simó</v>
      </c>
      <c r="AA65" s="87"/>
      <c r="AB65" s="51"/>
      <c r="AC65" s="87"/>
      <c r="AI65" s="87"/>
      <c r="AJ65" s="51"/>
      <c r="AK65" s="87"/>
      <c r="AY65" s="58"/>
    </row>
    <row r="66" spans="1:51" ht="21" x14ac:dyDescent="0.4">
      <c r="A66" s="42"/>
      <c r="B66" s="53"/>
      <c r="D66" s="10"/>
      <c r="L66" s="85" t="str">
        <f>($A$8)</f>
        <v>Kondor B.</v>
      </c>
      <c r="N66" s="50">
        <v>2</v>
      </c>
      <c r="O66" s="51" t="s">
        <v>33</v>
      </c>
      <c r="P66" s="50">
        <v>0</v>
      </c>
      <c r="Q66" s="87" t="s">
        <v>36</v>
      </c>
      <c r="R66" s="6" t="str">
        <f>($A$12)</f>
        <v>Németh Gy.</v>
      </c>
      <c r="Y66" s="10"/>
      <c r="AA66" s="52"/>
      <c r="AB66" s="52"/>
      <c r="AC66" s="52"/>
      <c r="AI66" s="52"/>
      <c r="AJ66" s="52"/>
      <c r="AK66" s="52"/>
      <c r="AY66" s="58"/>
    </row>
    <row r="67" spans="1:51" ht="3.75" customHeight="1" x14ac:dyDescent="0.4">
      <c r="A67" s="42"/>
      <c r="B67" s="53"/>
      <c r="C67" s="54"/>
      <c r="D67" s="55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6"/>
      <c r="P67" s="57"/>
      <c r="Q67" s="56"/>
      <c r="R67" s="53"/>
      <c r="S67" s="53"/>
      <c r="T67" s="53"/>
      <c r="U67" s="53"/>
      <c r="V67" s="53"/>
      <c r="W67" s="53"/>
      <c r="X67" s="53"/>
      <c r="Y67" s="53"/>
      <c r="Z67" s="53"/>
      <c r="AA67" s="56"/>
      <c r="AB67" s="57"/>
      <c r="AC67" s="56"/>
      <c r="AD67" s="53"/>
      <c r="AE67" s="53"/>
      <c r="AF67" s="53"/>
      <c r="AG67" s="53"/>
      <c r="AH67" s="53"/>
      <c r="AI67" s="56"/>
      <c r="AJ67" s="57"/>
      <c r="AK67" s="56"/>
      <c r="AL67" s="53"/>
      <c r="AM67" s="53"/>
      <c r="AN67" s="53"/>
      <c r="AO67" s="53"/>
    </row>
  </sheetData>
  <conditionalFormatting sqref="I3 M3:M4 Q3:Q5 U3:U6 Y3:Y7 AC3:AC8 AG3:AG9 AK3:AK10 AO3:AO11 E4:E12 I5:I12 M6:M12 Q7:Q12 U8:U12 Y9:Y12 AC10:AC12 AG11:AG12 AK12">
    <cfRule type="cellIs" dxfId="35" priority="1" stopIfTrue="1" operator="equal">
      <formula>"g"</formula>
    </cfRule>
    <cfRule type="cellIs" dxfId="34" priority="2" stopIfTrue="1" operator="equal">
      <formula>"d"</formula>
    </cfRule>
    <cfRule type="cellIs" dxfId="33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scale="93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2" manualBreakCount="2">
    <brk id="31" max="16383" man="1"/>
    <brk id="4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323DA-8EA5-4A7E-98D7-5B5D55E60B36}">
  <dimension ref="A1:BA67"/>
  <sheetViews>
    <sheetView defaultGridColor="0" colorId="22" zoomScaleNormal="100" zoomScaleSheetLayoutView="67" workbookViewId="0">
      <pane xSplit="1" ySplit="13" topLeftCell="B14" activePane="bottomRight" state="frozen"/>
      <selection activeCell="H30" sqref="H30"/>
      <selection pane="topRight" activeCell="H30" sqref="H30"/>
      <selection pane="bottomLeft" activeCell="H30" sqref="H30"/>
      <selection pane="bottomRight" activeCell="A14" sqref="A14"/>
    </sheetView>
  </sheetViews>
  <sheetFormatPr defaultColWidth="3" defaultRowHeight="15" x14ac:dyDescent="0.25"/>
  <cols>
    <col min="1" max="1" width="21.33203125" style="6" bestFit="1" customWidth="1"/>
    <col min="2" max="41" width="3.109375" style="6" customWidth="1"/>
    <col min="42" max="42" width="1.44140625" style="6" hidden="1" customWidth="1"/>
    <col min="43" max="48" width="3" style="6" customWidth="1"/>
    <col min="49" max="49" width="3.88671875" style="6" bestFit="1" customWidth="1"/>
    <col min="50" max="50" width="1" style="6" hidden="1" customWidth="1"/>
    <col min="51" max="51" width="3" style="6" customWidth="1"/>
    <col min="52" max="52" width="1" style="6" customWidth="1"/>
    <col min="53" max="256" width="3" style="6"/>
    <col min="257" max="257" width="21.33203125" style="6" bestFit="1" customWidth="1"/>
    <col min="258" max="297" width="3.109375" style="6" customWidth="1"/>
    <col min="298" max="298" width="0" style="6" hidden="1" customWidth="1"/>
    <col min="299" max="304" width="3" style="6" customWidth="1"/>
    <col min="305" max="305" width="3.88671875" style="6" bestFit="1" customWidth="1"/>
    <col min="306" max="306" width="0" style="6" hidden="1" customWidth="1"/>
    <col min="307" max="307" width="3" style="6" customWidth="1"/>
    <col min="308" max="308" width="1" style="6" customWidth="1"/>
    <col min="309" max="512" width="3" style="6"/>
    <col min="513" max="513" width="21.33203125" style="6" bestFit="1" customWidth="1"/>
    <col min="514" max="553" width="3.109375" style="6" customWidth="1"/>
    <col min="554" max="554" width="0" style="6" hidden="1" customWidth="1"/>
    <col min="555" max="560" width="3" style="6" customWidth="1"/>
    <col min="561" max="561" width="3.88671875" style="6" bestFit="1" customWidth="1"/>
    <col min="562" max="562" width="0" style="6" hidden="1" customWidth="1"/>
    <col min="563" max="563" width="3" style="6" customWidth="1"/>
    <col min="564" max="564" width="1" style="6" customWidth="1"/>
    <col min="565" max="768" width="3" style="6"/>
    <col min="769" max="769" width="21.33203125" style="6" bestFit="1" customWidth="1"/>
    <col min="770" max="809" width="3.109375" style="6" customWidth="1"/>
    <col min="810" max="810" width="0" style="6" hidden="1" customWidth="1"/>
    <col min="811" max="816" width="3" style="6" customWidth="1"/>
    <col min="817" max="817" width="3.88671875" style="6" bestFit="1" customWidth="1"/>
    <col min="818" max="818" width="0" style="6" hidden="1" customWidth="1"/>
    <col min="819" max="819" width="3" style="6" customWidth="1"/>
    <col min="820" max="820" width="1" style="6" customWidth="1"/>
    <col min="821" max="1024" width="3" style="6"/>
    <col min="1025" max="1025" width="21.33203125" style="6" bestFit="1" customWidth="1"/>
    <col min="1026" max="1065" width="3.109375" style="6" customWidth="1"/>
    <col min="1066" max="1066" width="0" style="6" hidden="1" customWidth="1"/>
    <col min="1067" max="1072" width="3" style="6" customWidth="1"/>
    <col min="1073" max="1073" width="3.88671875" style="6" bestFit="1" customWidth="1"/>
    <col min="1074" max="1074" width="0" style="6" hidden="1" customWidth="1"/>
    <col min="1075" max="1075" width="3" style="6" customWidth="1"/>
    <col min="1076" max="1076" width="1" style="6" customWidth="1"/>
    <col min="1077" max="1280" width="3" style="6"/>
    <col min="1281" max="1281" width="21.33203125" style="6" bestFit="1" customWidth="1"/>
    <col min="1282" max="1321" width="3.109375" style="6" customWidth="1"/>
    <col min="1322" max="1322" width="0" style="6" hidden="1" customWidth="1"/>
    <col min="1323" max="1328" width="3" style="6" customWidth="1"/>
    <col min="1329" max="1329" width="3.88671875" style="6" bestFit="1" customWidth="1"/>
    <col min="1330" max="1330" width="0" style="6" hidden="1" customWidth="1"/>
    <col min="1331" max="1331" width="3" style="6" customWidth="1"/>
    <col min="1332" max="1332" width="1" style="6" customWidth="1"/>
    <col min="1333" max="1536" width="3" style="6"/>
    <col min="1537" max="1537" width="21.33203125" style="6" bestFit="1" customWidth="1"/>
    <col min="1538" max="1577" width="3.109375" style="6" customWidth="1"/>
    <col min="1578" max="1578" width="0" style="6" hidden="1" customWidth="1"/>
    <col min="1579" max="1584" width="3" style="6" customWidth="1"/>
    <col min="1585" max="1585" width="3.88671875" style="6" bestFit="1" customWidth="1"/>
    <col min="1586" max="1586" width="0" style="6" hidden="1" customWidth="1"/>
    <col min="1587" max="1587" width="3" style="6" customWidth="1"/>
    <col min="1588" max="1588" width="1" style="6" customWidth="1"/>
    <col min="1589" max="1792" width="3" style="6"/>
    <col min="1793" max="1793" width="21.33203125" style="6" bestFit="1" customWidth="1"/>
    <col min="1794" max="1833" width="3.109375" style="6" customWidth="1"/>
    <col min="1834" max="1834" width="0" style="6" hidden="1" customWidth="1"/>
    <col min="1835" max="1840" width="3" style="6" customWidth="1"/>
    <col min="1841" max="1841" width="3.88671875" style="6" bestFit="1" customWidth="1"/>
    <col min="1842" max="1842" width="0" style="6" hidden="1" customWidth="1"/>
    <col min="1843" max="1843" width="3" style="6" customWidth="1"/>
    <col min="1844" max="1844" width="1" style="6" customWidth="1"/>
    <col min="1845" max="2048" width="3" style="6"/>
    <col min="2049" max="2049" width="21.33203125" style="6" bestFit="1" customWidth="1"/>
    <col min="2050" max="2089" width="3.109375" style="6" customWidth="1"/>
    <col min="2090" max="2090" width="0" style="6" hidden="1" customWidth="1"/>
    <col min="2091" max="2096" width="3" style="6" customWidth="1"/>
    <col min="2097" max="2097" width="3.88671875" style="6" bestFit="1" customWidth="1"/>
    <col min="2098" max="2098" width="0" style="6" hidden="1" customWidth="1"/>
    <col min="2099" max="2099" width="3" style="6" customWidth="1"/>
    <col min="2100" max="2100" width="1" style="6" customWidth="1"/>
    <col min="2101" max="2304" width="3" style="6"/>
    <col min="2305" max="2305" width="21.33203125" style="6" bestFit="1" customWidth="1"/>
    <col min="2306" max="2345" width="3.109375" style="6" customWidth="1"/>
    <col min="2346" max="2346" width="0" style="6" hidden="1" customWidth="1"/>
    <col min="2347" max="2352" width="3" style="6" customWidth="1"/>
    <col min="2353" max="2353" width="3.88671875" style="6" bestFit="1" customWidth="1"/>
    <col min="2354" max="2354" width="0" style="6" hidden="1" customWidth="1"/>
    <col min="2355" max="2355" width="3" style="6" customWidth="1"/>
    <col min="2356" max="2356" width="1" style="6" customWidth="1"/>
    <col min="2357" max="2560" width="3" style="6"/>
    <col min="2561" max="2561" width="21.33203125" style="6" bestFit="1" customWidth="1"/>
    <col min="2562" max="2601" width="3.109375" style="6" customWidth="1"/>
    <col min="2602" max="2602" width="0" style="6" hidden="1" customWidth="1"/>
    <col min="2603" max="2608" width="3" style="6" customWidth="1"/>
    <col min="2609" max="2609" width="3.88671875" style="6" bestFit="1" customWidth="1"/>
    <col min="2610" max="2610" width="0" style="6" hidden="1" customWidth="1"/>
    <col min="2611" max="2611" width="3" style="6" customWidth="1"/>
    <col min="2612" max="2612" width="1" style="6" customWidth="1"/>
    <col min="2613" max="2816" width="3" style="6"/>
    <col min="2817" max="2817" width="21.33203125" style="6" bestFit="1" customWidth="1"/>
    <col min="2818" max="2857" width="3.109375" style="6" customWidth="1"/>
    <col min="2858" max="2858" width="0" style="6" hidden="1" customWidth="1"/>
    <col min="2859" max="2864" width="3" style="6" customWidth="1"/>
    <col min="2865" max="2865" width="3.88671875" style="6" bestFit="1" customWidth="1"/>
    <col min="2866" max="2866" width="0" style="6" hidden="1" customWidth="1"/>
    <col min="2867" max="2867" width="3" style="6" customWidth="1"/>
    <col min="2868" max="2868" width="1" style="6" customWidth="1"/>
    <col min="2869" max="3072" width="3" style="6"/>
    <col min="3073" max="3073" width="21.33203125" style="6" bestFit="1" customWidth="1"/>
    <col min="3074" max="3113" width="3.109375" style="6" customWidth="1"/>
    <col min="3114" max="3114" width="0" style="6" hidden="1" customWidth="1"/>
    <col min="3115" max="3120" width="3" style="6" customWidth="1"/>
    <col min="3121" max="3121" width="3.88671875" style="6" bestFit="1" customWidth="1"/>
    <col min="3122" max="3122" width="0" style="6" hidden="1" customWidth="1"/>
    <col min="3123" max="3123" width="3" style="6" customWidth="1"/>
    <col min="3124" max="3124" width="1" style="6" customWidth="1"/>
    <col min="3125" max="3328" width="3" style="6"/>
    <col min="3329" max="3329" width="21.33203125" style="6" bestFit="1" customWidth="1"/>
    <col min="3330" max="3369" width="3.109375" style="6" customWidth="1"/>
    <col min="3370" max="3370" width="0" style="6" hidden="1" customWidth="1"/>
    <col min="3371" max="3376" width="3" style="6" customWidth="1"/>
    <col min="3377" max="3377" width="3.88671875" style="6" bestFit="1" customWidth="1"/>
    <col min="3378" max="3378" width="0" style="6" hidden="1" customWidth="1"/>
    <col min="3379" max="3379" width="3" style="6" customWidth="1"/>
    <col min="3380" max="3380" width="1" style="6" customWidth="1"/>
    <col min="3381" max="3584" width="3" style="6"/>
    <col min="3585" max="3585" width="21.33203125" style="6" bestFit="1" customWidth="1"/>
    <col min="3586" max="3625" width="3.109375" style="6" customWidth="1"/>
    <col min="3626" max="3626" width="0" style="6" hidden="1" customWidth="1"/>
    <col min="3627" max="3632" width="3" style="6" customWidth="1"/>
    <col min="3633" max="3633" width="3.88671875" style="6" bestFit="1" customWidth="1"/>
    <col min="3634" max="3634" width="0" style="6" hidden="1" customWidth="1"/>
    <col min="3635" max="3635" width="3" style="6" customWidth="1"/>
    <col min="3636" max="3636" width="1" style="6" customWidth="1"/>
    <col min="3637" max="3840" width="3" style="6"/>
    <col min="3841" max="3841" width="21.33203125" style="6" bestFit="1" customWidth="1"/>
    <col min="3842" max="3881" width="3.109375" style="6" customWidth="1"/>
    <col min="3882" max="3882" width="0" style="6" hidden="1" customWidth="1"/>
    <col min="3883" max="3888" width="3" style="6" customWidth="1"/>
    <col min="3889" max="3889" width="3.88671875" style="6" bestFit="1" customWidth="1"/>
    <col min="3890" max="3890" width="0" style="6" hidden="1" customWidth="1"/>
    <col min="3891" max="3891" width="3" style="6" customWidth="1"/>
    <col min="3892" max="3892" width="1" style="6" customWidth="1"/>
    <col min="3893" max="4096" width="3" style="6"/>
    <col min="4097" max="4097" width="21.33203125" style="6" bestFit="1" customWidth="1"/>
    <col min="4098" max="4137" width="3.109375" style="6" customWidth="1"/>
    <col min="4138" max="4138" width="0" style="6" hidden="1" customWidth="1"/>
    <col min="4139" max="4144" width="3" style="6" customWidth="1"/>
    <col min="4145" max="4145" width="3.88671875" style="6" bestFit="1" customWidth="1"/>
    <col min="4146" max="4146" width="0" style="6" hidden="1" customWidth="1"/>
    <col min="4147" max="4147" width="3" style="6" customWidth="1"/>
    <col min="4148" max="4148" width="1" style="6" customWidth="1"/>
    <col min="4149" max="4352" width="3" style="6"/>
    <col min="4353" max="4353" width="21.33203125" style="6" bestFit="1" customWidth="1"/>
    <col min="4354" max="4393" width="3.109375" style="6" customWidth="1"/>
    <col min="4394" max="4394" width="0" style="6" hidden="1" customWidth="1"/>
    <col min="4395" max="4400" width="3" style="6" customWidth="1"/>
    <col min="4401" max="4401" width="3.88671875" style="6" bestFit="1" customWidth="1"/>
    <col min="4402" max="4402" width="0" style="6" hidden="1" customWidth="1"/>
    <col min="4403" max="4403" width="3" style="6" customWidth="1"/>
    <col min="4404" max="4404" width="1" style="6" customWidth="1"/>
    <col min="4405" max="4608" width="3" style="6"/>
    <col min="4609" max="4609" width="21.33203125" style="6" bestFit="1" customWidth="1"/>
    <col min="4610" max="4649" width="3.109375" style="6" customWidth="1"/>
    <col min="4650" max="4650" width="0" style="6" hidden="1" customWidth="1"/>
    <col min="4651" max="4656" width="3" style="6" customWidth="1"/>
    <col min="4657" max="4657" width="3.88671875" style="6" bestFit="1" customWidth="1"/>
    <col min="4658" max="4658" width="0" style="6" hidden="1" customWidth="1"/>
    <col min="4659" max="4659" width="3" style="6" customWidth="1"/>
    <col min="4660" max="4660" width="1" style="6" customWidth="1"/>
    <col min="4661" max="4864" width="3" style="6"/>
    <col min="4865" max="4865" width="21.33203125" style="6" bestFit="1" customWidth="1"/>
    <col min="4866" max="4905" width="3.109375" style="6" customWidth="1"/>
    <col min="4906" max="4906" width="0" style="6" hidden="1" customWidth="1"/>
    <col min="4907" max="4912" width="3" style="6" customWidth="1"/>
    <col min="4913" max="4913" width="3.88671875" style="6" bestFit="1" customWidth="1"/>
    <col min="4914" max="4914" width="0" style="6" hidden="1" customWidth="1"/>
    <col min="4915" max="4915" width="3" style="6" customWidth="1"/>
    <col min="4916" max="4916" width="1" style="6" customWidth="1"/>
    <col min="4917" max="5120" width="3" style="6"/>
    <col min="5121" max="5121" width="21.33203125" style="6" bestFit="1" customWidth="1"/>
    <col min="5122" max="5161" width="3.109375" style="6" customWidth="1"/>
    <col min="5162" max="5162" width="0" style="6" hidden="1" customWidth="1"/>
    <col min="5163" max="5168" width="3" style="6" customWidth="1"/>
    <col min="5169" max="5169" width="3.88671875" style="6" bestFit="1" customWidth="1"/>
    <col min="5170" max="5170" width="0" style="6" hidden="1" customWidth="1"/>
    <col min="5171" max="5171" width="3" style="6" customWidth="1"/>
    <col min="5172" max="5172" width="1" style="6" customWidth="1"/>
    <col min="5173" max="5376" width="3" style="6"/>
    <col min="5377" max="5377" width="21.33203125" style="6" bestFit="1" customWidth="1"/>
    <col min="5378" max="5417" width="3.109375" style="6" customWidth="1"/>
    <col min="5418" max="5418" width="0" style="6" hidden="1" customWidth="1"/>
    <col min="5419" max="5424" width="3" style="6" customWidth="1"/>
    <col min="5425" max="5425" width="3.88671875" style="6" bestFit="1" customWidth="1"/>
    <col min="5426" max="5426" width="0" style="6" hidden="1" customWidth="1"/>
    <col min="5427" max="5427" width="3" style="6" customWidth="1"/>
    <col min="5428" max="5428" width="1" style="6" customWidth="1"/>
    <col min="5429" max="5632" width="3" style="6"/>
    <col min="5633" max="5633" width="21.33203125" style="6" bestFit="1" customWidth="1"/>
    <col min="5634" max="5673" width="3.109375" style="6" customWidth="1"/>
    <col min="5674" max="5674" width="0" style="6" hidden="1" customWidth="1"/>
    <col min="5675" max="5680" width="3" style="6" customWidth="1"/>
    <col min="5681" max="5681" width="3.88671875" style="6" bestFit="1" customWidth="1"/>
    <col min="5682" max="5682" width="0" style="6" hidden="1" customWidth="1"/>
    <col min="5683" max="5683" width="3" style="6" customWidth="1"/>
    <col min="5684" max="5684" width="1" style="6" customWidth="1"/>
    <col min="5685" max="5888" width="3" style="6"/>
    <col min="5889" max="5889" width="21.33203125" style="6" bestFit="1" customWidth="1"/>
    <col min="5890" max="5929" width="3.109375" style="6" customWidth="1"/>
    <col min="5930" max="5930" width="0" style="6" hidden="1" customWidth="1"/>
    <col min="5931" max="5936" width="3" style="6" customWidth="1"/>
    <col min="5937" max="5937" width="3.88671875" style="6" bestFit="1" customWidth="1"/>
    <col min="5938" max="5938" width="0" style="6" hidden="1" customWidth="1"/>
    <col min="5939" max="5939" width="3" style="6" customWidth="1"/>
    <col min="5940" max="5940" width="1" style="6" customWidth="1"/>
    <col min="5941" max="6144" width="3" style="6"/>
    <col min="6145" max="6145" width="21.33203125" style="6" bestFit="1" customWidth="1"/>
    <col min="6146" max="6185" width="3.109375" style="6" customWidth="1"/>
    <col min="6186" max="6186" width="0" style="6" hidden="1" customWidth="1"/>
    <col min="6187" max="6192" width="3" style="6" customWidth="1"/>
    <col min="6193" max="6193" width="3.88671875" style="6" bestFit="1" customWidth="1"/>
    <col min="6194" max="6194" width="0" style="6" hidden="1" customWidth="1"/>
    <col min="6195" max="6195" width="3" style="6" customWidth="1"/>
    <col min="6196" max="6196" width="1" style="6" customWidth="1"/>
    <col min="6197" max="6400" width="3" style="6"/>
    <col min="6401" max="6401" width="21.33203125" style="6" bestFit="1" customWidth="1"/>
    <col min="6402" max="6441" width="3.109375" style="6" customWidth="1"/>
    <col min="6442" max="6442" width="0" style="6" hidden="1" customWidth="1"/>
    <col min="6443" max="6448" width="3" style="6" customWidth="1"/>
    <col min="6449" max="6449" width="3.88671875" style="6" bestFit="1" customWidth="1"/>
    <col min="6450" max="6450" width="0" style="6" hidden="1" customWidth="1"/>
    <col min="6451" max="6451" width="3" style="6" customWidth="1"/>
    <col min="6452" max="6452" width="1" style="6" customWidth="1"/>
    <col min="6453" max="6656" width="3" style="6"/>
    <col min="6657" max="6657" width="21.33203125" style="6" bestFit="1" customWidth="1"/>
    <col min="6658" max="6697" width="3.109375" style="6" customWidth="1"/>
    <col min="6698" max="6698" width="0" style="6" hidden="1" customWidth="1"/>
    <col min="6699" max="6704" width="3" style="6" customWidth="1"/>
    <col min="6705" max="6705" width="3.88671875" style="6" bestFit="1" customWidth="1"/>
    <col min="6706" max="6706" width="0" style="6" hidden="1" customWidth="1"/>
    <col min="6707" max="6707" width="3" style="6" customWidth="1"/>
    <col min="6708" max="6708" width="1" style="6" customWidth="1"/>
    <col min="6709" max="6912" width="3" style="6"/>
    <col min="6913" max="6913" width="21.33203125" style="6" bestFit="1" customWidth="1"/>
    <col min="6914" max="6953" width="3.109375" style="6" customWidth="1"/>
    <col min="6954" max="6954" width="0" style="6" hidden="1" customWidth="1"/>
    <col min="6955" max="6960" width="3" style="6" customWidth="1"/>
    <col min="6961" max="6961" width="3.88671875" style="6" bestFit="1" customWidth="1"/>
    <col min="6962" max="6962" width="0" style="6" hidden="1" customWidth="1"/>
    <col min="6963" max="6963" width="3" style="6" customWidth="1"/>
    <col min="6964" max="6964" width="1" style="6" customWidth="1"/>
    <col min="6965" max="7168" width="3" style="6"/>
    <col min="7169" max="7169" width="21.33203125" style="6" bestFit="1" customWidth="1"/>
    <col min="7170" max="7209" width="3.109375" style="6" customWidth="1"/>
    <col min="7210" max="7210" width="0" style="6" hidden="1" customWidth="1"/>
    <col min="7211" max="7216" width="3" style="6" customWidth="1"/>
    <col min="7217" max="7217" width="3.88671875" style="6" bestFit="1" customWidth="1"/>
    <col min="7218" max="7218" width="0" style="6" hidden="1" customWidth="1"/>
    <col min="7219" max="7219" width="3" style="6" customWidth="1"/>
    <col min="7220" max="7220" width="1" style="6" customWidth="1"/>
    <col min="7221" max="7424" width="3" style="6"/>
    <col min="7425" max="7425" width="21.33203125" style="6" bestFit="1" customWidth="1"/>
    <col min="7426" max="7465" width="3.109375" style="6" customWidth="1"/>
    <col min="7466" max="7466" width="0" style="6" hidden="1" customWidth="1"/>
    <col min="7467" max="7472" width="3" style="6" customWidth="1"/>
    <col min="7473" max="7473" width="3.88671875" style="6" bestFit="1" customWidth="1"/>
    <col min="7474" max="7474" width="0" style="6" hidden="1" customWidth="1"/>
    <col min="7475" max="7475" width="3" style="6" customWidth="1"/>
    <col min="7476" max="7476" width="1" style="6" customWidth="1"/>
    <col min="7477" max="7680" width="3" style="6"/>
    <col min="7681" max="7681" width="21.33203125" style="6" bestFit="1" customWidth="1"/>
    <col min="7682" max="7721" width="3.109375" style="6" customWidth="1"/>
    <col min="7722" max="7722" width="0" style="6" hidden="1" customWidth="1"/>
    <col min="7723" max="7728" width="3" style="6" customWidth="1"/>
    <col min="7729" max="7729" width="3.88671875" style="6" bestFit="1" customWidth="1"/>
    <col min="7730" max="7730" width="0" style="6" hidden="1" customWidth="1"/>
    <col min="7731" max="7731" width="3" style="6" customWidth="1"/>
    <col min="7732" max="7732" width="1" style="6" customWidth="1"/>
    <col min="7733" max="7936" width="3" style="6"/>
    <col min="7937" max="7937" width="21.33203125" style="6" bestFit="1" customWidth="1"/>
    <col min="7938" max="7977" width="3.109375" style="6" customWidth="1"/>
    <col min="7978" max="7978" width="0" style="6" hidden="1" customWidth="1"/>
    <col min="7979" max="7984" width="3" style="6" customWidth="1"/>
    <col min="7985" max="7985" width="3.88671875" style="6" bestFit="1" customWidth="1"/>
    <col min="7986" max="7986" width="0" style="6" hidden="1" customWidth="1"/>
    <col min="7987" max="7987" width="3" style="6" customWidth="1"/>
    <col min="7988" max="7988" width="1" style="6" customWidth="1"/>
    <col min="7989" max="8192" width="3" style="6"/>
    <col min="8193" max="8193" width="21.33203125" style="6" bestFit="1" customWidth="1"/>
    <col min="8194" max="8233" width="3.109375" style="6" customWidth="1"/>
    <col min="8234" max="8234" width="0" style="6" hidden="1" customWidth="1"/>
    <col min="8235" max="8240" width="3" style="6" customWidth="1"/>
    <col min="8241" max="8241" width="3.88671875" style="6" bestFit="1" customWidth="1"/>
    <col min="8242" max="8242" width="0" style="6" hidden="1" customWidth="1"/>
    <col min="8243" max="8243" width="3" style="6" customWidth="1"/>
    <col min="8244" max="8244" width="1" style="6" customWidth="1"/>
    <col min="8245" max="8448" width="3" style="6"/>
    <col min="8449" max="8449" width="21.33203125" style="6" bestFit="1" customWidth="1"/>
    <col min="8450" max="8489" width="3.109375" style="6" customWidth="1"/>
    <col min="8490" max="8490" width="0" style="6" hidden="1" customWidth="1"/>
    <col min="8491" max="8496" width="3" style="6" customWidth="1"/>
    <col min="8497" max="8497" width="3.88671875" style="6" bestFit="1" customWidth="1"/>
    <col min="8498" max="8498" width="0" style="6" hidden="1" customWidth="1"/>
    <col min="8499" max="8499" width="3" style="6" customWidth="1"/>
    <col min="8500" max="8500" width="1" style="6" customWidth="1"/>
    <col min="8501" max="8704" width="3" style="6"/>
    <col min="8705" max="8705" width="21.33203125" style="6" bestFit="1" customWidth="1"/>
    <col min="8706" max="8745" width="3.109375" style="6" customWidth="1"/>
    <col min="8746" max="8746" width="0" style="6" hidden="1" customWidth="1"/>
    <col min="8747" max="8752" width="3" style="6" customWidth="1"/>
    <col min="8753" max="8753" width="3.88671875" style="6" bestFit="1" customWidth="1"/>
    <col min="8754" max="8754" width="0" style="6" hidden="1" customWidth="1"/>
    <col min="8755" max="8755" width="3" style="6" customWidth="1"/>
    <col min="8756" max="8756" width="1" style="6" customWidth="1"/>
    <col min="8757" max="8960" width="3" style="6"/>
    <col min="8961" max="8961" width="21.33203125" style="6" bestFit="1" customWidth="1"/>
    <col min="8962" max="9001" width="3.109375" style="6" customWidth="1"/>
    <col min="9002" max="9002" width="0" style="6" hidden="1" customWidth="1"/>
    <col min="9003" max="9008" width="3" style="6" customWidth="1"/>
    <col min="9009" max="9009" width="3.88671875" style="6" bestFit="1" customWidth="1"/>
    <col min="9010" max="9010" width="0" style="6" hidden="1" customWidth="1"/>
    <col min="9011" max="9011" width="3" style="6" customWidth="1"/>
    <col min="9012" max="9012" width="1" style="6" customWidth="1"/>
    <col min="9013" max="9216" width="3" style="6"/>
    <col min="9217" max="9217" width="21.33203125" style="6" bestFit="1" customWidth="1"/>
    <col min="9218" max="9257" width="3.109375" style="6" customWidth="1"/>
    <col min="9258" max="9258" width="0" style="6" hidden="1" customWidth="1"/>
    <col min="9259" max="9264" width="3" style="6" customWidth="1"/>
    <col min="9265" max="9265" width="3.88671875" style="6" bestFit="1" customWidth="1"/>
    <col min="9266" max="9266" width="0" style="6" hidden="1" customWidth="1"/>
    <col min="9267" max="9267" width="3" style="6" customWidth="1"/>
    <col min="9268" max="9268" width="1" style="6" customWidth="1"/>
    <col min="9269" max="9472" width="3" style="6"/>
    <col min="9473" max="9473" width="21.33203125" style="6" bestFit="1" customWidth="1"/>
    <col min="9474" max="9513" width="3.109375" style="6" customWidth="1"/>
    <col min="9514" max="9514" width="0" style="6" hidden="1" customWidth="1"/>
    <col min="9515" max="9520" width="3" style="6" customWidth="1"/>
    <col min="9521" max="9521" width="3.88671875" style="6" bestFit="1" customWidth="1"/>
    <col min="9522" max="9522" width="0" style="6" hidden="1" customWidth="1"/>
    <col min="9523" max="9523" width="3" style="6" customWidth="1"/>
    <col min="9524" max="9524" width="1" style="6" customWidth="1"/>
    <col min="9525" max="9728" width="3" style="6"/>
    <col min="9729" max="9729" width="21.33203125" style="6" bestFit="1" customWidth="1"/>
    <col min="9730" max="9769" width="3.109375" style="6" customWidth="1"/>
    <col min="9770" max="9770" width="0" style="6" hidden="1" customWidth="1"/>
    <col min="9771" max="9776" width="3" style="6" customWidth="1"/>
    <col min="9777" max="9777" width="3.88671875" style="6" bestFit="1" customWidth="1"/>
    <col min="9778" max="9778" width="0" style="6" hidden="1" customWidth="1"/>
    <col min="9779" max="9779" width="3" style="6" customWidth="1"/>
    <col min="9780" max="9780" width="1" style="6" customWidth="1"/>
    <col min="9781" max="9984" width="3" style="6"/>
    <col min="9985" max="9985" width="21.33203125" style="6" bestFit="1" customWidth="1"/>
    <col min="9986" max="10025" width="3.109375" style="6" customWidth="1"/>
    <col min="10026" max="10026" width="0" style="6" hidden="1" customWidth="1"/>
    <col min="10027" max="10032" width="3" style="6" customWidth="1"/>
    <col min="10033" max="10033" width="3.88671875" style="6" bestFit="1" customWidth="1"/>
    <col min="10034" max="10034" width="0" style="6" hidden="1" customWidth="1"/>
    <col min="10035" max="10035" width="3" style="6" customWidth="1"/>
    <col min="10036" max="10036" width="1" style="6" customWidth="1"/>
    <col min="10037" max="10240" width="3" style="6"/>
    <col min="10241" max="10241" width="21.33203125" style="6" bestFit="1" customWidth="1"/>
    <col min="10242" max="10281" width="3.109375" style="6" customWidth="1"/>
    <col min="10282" max="10282" width="0" style="6" hidden="1" customWidth="1"/>
    <col min="10283" max="10288" width="3" style="6" customWidth="1"/>
    <col min="10289" max="10289" width="3.88671875" style="6" bestFit="1" customWidth="1"/>
    <col min="10290" max="10290" width="0" style="6" hidden="1" customWidth="1"/>
    <col min="10291" max="10291" width="3" style="6" customWidth="1"/>
    <col min="10292" max="10292" width="1" style="6" customWidth="1"/>
    <col min="10293" max="10496" width="3" style="6"/>
    <col min="10497" max="10497" width="21.33203125" style="6" bestFit="1" customWidth="1"/>
    <col min="10498" max="10537" width="3.109375" style="6" customWidth="1"/>
    <col min="10538" max="10538" width="0" style="6" hidden="1" customWidth="1"/>
    <col min="10539" max="10544" width="3" style="6" customWidth="1"/>
    <col min="10545" max="10545" width="3.88671875" style="6" bestFit="1" customWidth="1"/>
    <col min="10546" max="10546" width="0" style="6" hidden="1" customWidth="1"/>
    <col min="10547" max="10547" width="3" style="6" customWidth="1"/>
    <col min="10548" max="10548" width="1" style="6" customWidth="1"/>
    <col min="10549" max="10752" width="3" style="6"/>
    <col min="10753" max="10753" width="21.33203125" style="6" bestFit="1" customWidth="1"/>
    <col min="10754" max="10793" width="3.109375" style="6" customWidth="1"/>
    <col min="10794" max="10794" width="0" style="6" hidden="1" customWidth="1"/>
    <col min="10795" max="10800" width="3" style="6" customWidth="1"/>
    <col min="10801" max="10801" width="3.88671875" style="6" bestFit="1" customWidth="1"/>
    <col min="10802" max="10802" width="0" style="6" hidden="1" customWidth="1"/>
    <col min="10803" max="10803" width="3" style="6" customWidth="1"/>
    <col min="10804" max="10804" width="1" style="6" customWidth="1"/>
    <col min="10805" max="11008" width="3" style="6"/>
    <col min="11009" max="11009" width="21.33203125" style="6" bestFit="1" customWidth="1"/>
    <col min="11010" max="11049" width="3.109375" style="6" customWidth="1"/>
    <col min="11050" max="11050" width="0" style="6" hidden="1" customWidth="1"/>
    <col min="11051" max="11056" width="3" style="6" customWidth="1"/>
    <col min="11057" max="11057" width="3.88671875" style="6" bestFit="1" customWidth="1"/>
    <col min="11058" max="11058" width="0" style="6" hidden="1" customWidth="1"/>
    <col min="11059" max="11059" width="3" style="6" customWidth="1"/>
    <col min="11060" max="11060" width="1" style="6" customWidth="1"/>
    <col min="11061" max="11264" width="3" style="6"/>
    <col min="11265" max="11265" width="21.33203125" style="6" bestFit="1" customWidth="1"/>
    <col min="11266" max="11305" width="3.109375" style="6" customWidth="1"/>
    <col min="11306" max="11306" width="0" style="6" hidden="1" customWidth="1"/>
    <col min="11307" max="11312" width="3" style="6" customWidth="1"/>
    <col min="11313" max="11313" width="3.88671875" style="6" bestFit="1" customWidth="1"/>
    <col min="11314" max="11314" width="0" style="6" hidden="1" customWidth="1"/>
    <col min="11315" max="11315" width="3" style="6" customWidth="1"/>
    <col min="11316" max="11316" width="1" style="6" customWidth="1"/>
    <col min="11317" max="11520" width="3" style="6"/>
    <col min="11521" max="11521" width="21.33203125" style="6" bestFit="1" customWidth="1"/>
    <col min="11522" max="11561" width="3.109375" style="6" customWidth="1"/>
    <col min="11562" max="11562" width="0" style="6" hidden="1" customWidth="1"/>
    <col min="11563" max="11568" width="3" style="6" customWidth="1"/>
    <col min="11569" max="11569" width="3.88671875" style="6" bestFit="1" customWidth="1"/>
    <col min="11570" max="11570" width="0" style="6" hidden="1" customWidth="1"/>
    <col min="11571" max="11571" width="3" style="6" customWidth="1"/>
    <col min="11572" max="11572" width="1" style="6" customWidth="1"/>
    <col min="11573" max="11776" width="3" style="6"/>
    <col min="11777" max="11777" width="21.33203125" style="6" bestFit="1" customWidth="1"/>
    <col min="11778" max="11817" width="3.109375" style="6" customWidth="1"/>
    <col min="11818" max="11818" width="0" style="6" hidden="1" customWidth="1"/>
    <col min="11819" max="11824" width="3" style="6" customWidth="1"/>
    <col min="11825" max="11825" width="3.88671875" style="6" bestFit="1" customWidth="1"/>
    <col min="11826" max="11826" width="0" style="6" hidden="1" customWidth="1"/>
    <col min="11827" max="11827" width="3" style="6" customWidth="1"/>
    <col min="11828" max="11828" width="1" style="6" customWidth="1"/>
    <col min="11829" max="12032" width="3" style="6"/>
    <col min="12033" max="12033" width="21.33203125" style="6" bestFit="1" customWidth="1"/>
    <col min="12034" max="12073" width="3.109375" style="6" customWidth="1"/>
    <col min="12074" max="12074" width="0" style="6" hidden="1" customWidth="1"/>
    <col min="12075" max="12080" width="3" style="6" customWidth="1"/>
    <col min="12081" max="12081" width="3.88671875" style="6" bestFit="1" customWidth="1"/>
    <col min="12082" max="12082" width="0" style="6" hidden="1" customWidth="1"/>
    <col min="12083" max="12083" width="3" style="6" customWidth="1"/>
    <col min="12084" max="12084" width="1" style="6" customWidth="1"/>
    <col min="12085" max="12288" width="3" style="6"/>
    <col min="12289" max="12289" width="21.33203125" style="6" bestFit="1" customWidth="1"/>
    <col min="12290" max="12329" width="3.109375" style="6" customWidth="1"/>
    <col min="12330" max="12330" width="0" style="6" hidden="1" customWidth="1"/>
    <col min="12331" max="12336" width="3" style="6" customWidth="1"/>
    <col min="12337" max="12337" width="3.88671875" style="6" bestFit="1" customWidth="1"/>
    <col min="12338" max="12338" width="0" style="6" hidden="1" customWidth="1"/>
    <col min="12339" max="12339" width="3" style="6" customWidth="1"/>
    <col min="12340" max="12340" width="1" style="6" customWidth="1"/>
    <col min="12341" max="12544" width="3" style="6"/>
    <col min="12545" max="12545" width="21.33203125" style="6" bestFit="1" customWidth="1"/>
    <col min="12546" max="12585" width="3.109375" style="6" customWidth="1"/>
    <col min="12586" max="12586" width="0" style="6" hidden="1" customWidth="1"/>
    <col min="12587" max="12592" width="3" style="6" customWidth="1"/>
    <col min="12593" max="12593" width="3.88671875" style="6" bestFit="1" customWidth="1"/>
    <col min="12594" max="12594" width="0" style="6" hidden="1" customWidth="1"/>
    <col min="12595" max="12595" width="3" style="6" customWidth="1"/>
    <col min="12596" max="12596" width="1" style="6" customWidth="1"/>
    <col min="12597" max="12800" width="3" style="6"/>
    <col min="12801" max="12801" width="21.33203125" style="6" bestFit="1" customWidth="1"/>
    <col min="12802" max="12841" width="3.109375" style="6" customWidth="1"/>
    <col min="12842" max="12842" width="0" style="6" hidden="1" customWidth="1"/>
    <col min="12843" max="12848" width="3" style="6" customWidth="1"/>
    <col min="12849" max="12849" width="3.88671875" style="6" bestFit="1" customWidth="1"/>
    <col min="12850" max="12850" width="0" style="6" hidden="1" customWidth="1"/>
    <col min="12851" max="12851" width="3" style="6" customWidth="1"/>
    <col min="12852" max="12852" width="1" style="6" customWidth="1"/>
    <col min="12853" max="13056" width="3" style="6"/>
    <col min="13057" max="13057" width="21.33203125" style="6" bestFit="1" customWidth="1"/>
    <col min="13058" max="13097" width="3.109375" style="6" customWidth="1"/>
    <col min="13098" max="13098" width="0" style="6" hidden="1" customWidth="1"/>
    <col min="13099" max="13104" width="3" style="6" customWidth="1"/>
    <col min="13105" max="13105" width="3.88671875" style="6" bestFit="1" customWidth="1"/>
    <col min="13106" max="13106" width="0" style="6" hidden="1" customWidth="1"/>
    <col min="13107" max="13107" width="3" style="6" customWidth="1"/>
    <col min="13108" max="13108" width="1" style="6" customWidth="1"/>
    <col min="13109" max="13312" width="3" style="6"/>
    <col min="13313" max="13313" width="21.33203125" style="6" bestFit="1" customWidth="1"/>
    <col min="13314" max="13353" width="3.109375" style="6" customWidth="1"/>
    <col min="13354" max="13354" width="0" style="6" hidden="1" customWidth="1"/>
    <col min="13355" max="13360" width="3" style="6" customWidth="1"/>
    <col min="13361" max="13361" width="3.88671875" style="6" bestFit="1" customWidth="1"/>
    <col min="13362" max="13362" width="0" style="6" hidden="1" customWidth="1"/>
    <col min="13363" max="13363" width="3" style="6" customWidth="1"/>
    <col min="13364" max="13364" width="1" style="6" customWidth="1"/>
    <col min="13365" max="13568" width="3" style="6"/>
    <col min="13569" max="13569" width="21.33203125" style="6" bestFit="1" customWidth="1"/>
    <col min="13570" max="13609" width="3.109375" style="6" customWidth="1"/>
    <col min="13610" max="13610" width="0" style="6" hidden="1" customWidth="1"/>
    <col min="13611" max="13616" width="3" style="6" customWidth="1"/>
    <col min="13617" max="13617" width="3.88671875" style="6" bestFit="1" customWidth="1"/>
    <col min="13618" max="13618" width="0" style="6" hidden="1" customWidth="1"/>
    <col min="13619" max="13619" width="3" style="6" customWidth="1"/>
    <col min="13620" max="13620" width="1" style="6" customWidth="1"/>
    <col min="13621" max="13824" width="3" style="6"/>
    <col min="13825" max="13825" width="21.33203125" style="6" bestFit="1" customWidth="1"/>
    <col min="13826" max="13865" width="3.109375" style="6" customWidth="1"/>
    <col min="13866" max="13866" width="0" style="6" hidden="1" customWidth="1"/>
    <col min="13867" max="13872" width="3" style="6" customWidth="1"/>
    <col min="13873" max="13873" width="3.88671875" style="6" bestFit="1" customWidth="1"/>
    <col min="13874" max="13874" width="0" style="6" hidden="1" customWidth="1"/>
    <col min="13875" max="13875" width="3" style="6" customWidth="1"/>
    <col min="13876" max="13876" width="1" style="6" customWidth="1"/>
    <col min="13877" max="14080" width="3" style="6"/>
    <col min="14081" max="14081" width="21.33203125" style="6" bestFit="1" customWidth="1"/>
    <col min="14082" max="14121" width="3.109375" style="6" customWidth="1"/>
    <col min="14122" max="14122" width="0" style="6" hidden="1" customWidth="1"/>
    <col min="14123" max="14128" width="3" style="6" customWidth="1"/>
    <col min="14129" max="14129" width="3.88671875" style="6" bestFit="1" customWidth="1"/>
    <col min="14130" max="14130" width="0" style="6" hidden="1" customWidth="1"/>
    <col min="14131" max="14131" width="3" style="6" customWidth="1"/>
    <col min="14132" max="14132" width="1" style="6" customWidth="1"/>
    <col min="14133" max="14336" width="3" style="6"/>
    <col min="14337" max="14337" width="21.33203125" style="6" bestFit="1" customWidth="1"/>
    <col min="14338" max="14377" width="3.109375" style="6" customWidth="1"/>
    <col min="14378" max="14378" width="0" style="6" hidden="1" customWidth="1"/>
    <col min="14379" max="14384" width="3" style="6" customWidth="1"/>
    <col min="14385" max="14385" width="3.88671875" style="6" bestFit="1" customWidth="1"/>
    <col min="14386" max="14386" width="0" style="6" hidden="1" customWidth="1"/>
    <col min="14387" max="14387" width="3" style="6" customWidth="1"/>
    <col min="14388" max="14388" width="1" style="6" customWidth="1"/>
    <col min="14389" max="14592" width="3" style="6"/>
    <col min="14593" max="14593" width="21.33203125" style="6" bestFit="1" customWidth="1"/>
    <col min="14594" max="14633" width="3.109375" style="6" customWidth="1"/>
    <col min="14634" max="14634" width="0" style="6" hidden="1" customWidth="1"/>
    <col min="14635" max="14640" width="3" style="6" customWidth="1"/>
    <col min="14641" max="14641" width="3.88671875" style="6" bestFit="1" customWidth="1"/>
    <col min="14642" max="14642" width="0" style="6" hidden="1" customWidth="1"/>
    <col min="14643" max="14643" width="3" style="6" customWidth="1"/>
    <col min="14644" max="14644" width="1" style="6" customWidth="1"/>
    <col min="14645" max="14848" width="3" style="6"/>
    <col min="14849" max="14849" width="21.33203125" style="6" bestFit="1" customWidth="1"/>
    <col min="14850" max="14889" width="3.109375" style="6" customWidth="1"/>
    <col min="14890" max="14890" width="0" style="6" hidden="1" customWidth="1"/>
    <col min="14891" max="14896" width="3" style="6" customWidth="1"/>
    <col min="14897" max="14897" width="3.88671875" style="6" bestFit="1" customWidth="1"/>
    <col min="14898" max="14898" width="0" style="6" hidden="1" customWidth="1"/>
    <col min="14899" max="14899" width="3" style="6" customWidth="1"/>
    <col min="14900" max="14900" width="1" style="6" customWidth="1"/>
    <col min="14901" max="15104" width="3" style="6"/>
    <col min="15105" max="15105" width="21.33203125" style="6" bestFit="1" customWidth="1"/>
    <col min="15106" max="15145" width="3.109375" style="6" customWidth="1"/>
    <col min="15146" max="15146" width="0" style="6" hidden="1" customWidth="1"/>
    <col min="15147" max="15152" width="3" style="6" customWidth="1"/>
    <col min="15153" max="15153" width="3.88671875" style="6" bestFit="1" customWidth="1"/>
    <col min="15154" max="15154" width="0" style="6" hidden="1" customWidth="1"/>
    <col min="15155" max="15155" width="3" style="6" customWidth="1"/>
    <col min="15156" max="15156" width="1" style="6" customWidth="1"/>
    <col min="15157" max="15360" width="3" style="6"/>
    <col min="15361" max="15361" width="21.33203125" style="6" bestFit="1" customWidth="1"/>
    <col min="15362" max="15401" width="3.109375" style="6" customWidth="1"/>
    <col min="15402" max="15402" width="0" style="6" hidden="1" customWidth="1"/>
    <col min="15403" max="15408" width="3" style="6" customWidth="1"/>
    <col min="15409" max="15409" width="3.88671875" style="6" bestFit="1" customWidth="1"/>
    <col min="15410" max="15410" width="0" style="6" hidden="1" customWidth="1"/>
    <col min="15411" max="15411" width="3" style="6" customWidth="1"/>
    <col min="15412" max="15412" width="1" style="6" customWidth="1"/>
    <col min="15413" max="15616" width="3" style="6"/>
    <col min="15617" max="15617" width="21.33203125" style="6" bestFit="1" customWidth="1"/>
    <col min="15618" max="15657" width="3.109375" style="6" customWidth="1"/>
    <col min="15658" max="15658" width="0" style="6" hidden="1" customWidth="1"/>
    <col min="15659" max="15664" width="3" style="6" customWidth="1"/>
    <col min="15665" max="15665" width="3.88671875" style="6" bestFit="1" customWidth="1"/>
    <col min="15666" max="15666" width="0" style="6" hidden="1" customWidth="1"/>
    <col min="15667" max="15667" width="3" style="6" customWidth="1"/>
    <col min="15668" max="15668" width="1" style="6" customWidth="1"/>
    <col min="15669" max="15872" width="3" style="6"/>
    <col min="15873" max="15873" width="21.33203125" style="6" bestFit="1" customWidth="1"/>
    <col min="15874" max="15913" width="3.109375" style="6" customWidth="1"/>
    <col min="15914" max="15914" width="0" style="6" hidden="1" customWidth="1"/>
    <col min="15915" max="15920" width="3" style="6" customWidth="1"/>
    <col min="15921" max="15921" width="3.88671875" style="6" bestFit="1" customWidth="1"/>
    <col min="15922" max="15922" width="0" style="6" hidden="1" customWidth="1"/>
    <col min="15923" max="15923" width="3" style="6" customWidth="1"/>
    <col min="15924" max="15924" width="1" style="6" customWidth="1"/>
    <col min="15925" max="16128" width="3" style="6"/>
    <col min="16129" max="16129" width="21.33203125" style="6" bestFit="1" customWidth="1"/>
    <col min="16130" max="16169" width="3.109375" style="6" customWidth="1"/>
    <col min="16170" max="16170" width="0" style="6" hidden="1" customWidth="1"/>
    <col min="16171" max="16176" width="3" style="6" customWidth="1"/>
    <col min="16177" max="16177" width="3.88671875" style="6" bestFit="1" customWidth="1"/>
    <col min="16178" max="16178" width="0" style="6" hidden="1" customWidth="1"/>
    <col min="16179" max="16179" width="3" style="6" customWidth="1"/>
    <col min="16180" max="16180" width="1" style="6" customWidth="1"/>
    <col min="16181" max="16384" width="3" style="6"/>
  </cols>
  <sheetData>
    <row r="1" spans="1:53" ht="16.2" thickBot="1" x14ac:dyDescent="0.35">
      <c r="A1" s="5" t="s">
        <v>34</v>
      </c>
      <c r="AQ1" s="7" t="s">
        <v>47</v>
      </c>
      <c r="AR1" s="8"/>
      <c r="AS1" s="8"/>
      <c r="AT1" s="8"/>
      <c r="AU1" s="8"/>
      <c r="AV1" s="8"/>
      <c r="AW1" s="8"/>
      <c r="AY1" s="9"/>
      <c r="AZ1" s="10"/>
    </row>
    <row r="2" spans="1:53" ht="33.75" customHeight="1" thickTop="1" thickBot="1" x14ac:dyDescent="0.35">
      <c r="A2" s="60" t="s">
        <v>107</v>
      </c>
      <c r="B2" s="61" t="str">
        <f>(A3)</f>
        <v>Pákai</v>
      </c>
      <c r="C2" s="12"/>
      <c r="D2" s="11"/>
      <c r="E2" s="11"/>
      <c r="F2" s="13" t="str">
        <f>(A4)</f>
        <v>Terjék</v>
      </c>
      <c r="G2" s="11"/>
      <c r="H2" s="11"/>
      <c r="I2" s="11"/>
      <c r="J2" s="13" t="str">
        <f>(A5)</f>
        <v>Koczor</v>
      </c>
      <c r="K2" s="11"/>
      <c r="L2" s="11"/>
      <c r="M2" s="11"/>
      <c r="N2" s="13" t="str">
        <f>(A6)</f>
        <v>Deme</v>
      </c>
      <c r="O2" s="11"/>
      <c r="P2" s="11"/>
      <c r="Q2" s="11"/>
      <c r="R2" s="13" t="str">
        <f>(A7)</f>
        <v>Lukács L.</v>
      </c>
      <c r="S2" s="11"/>
      <c r="T2" s="11"/>
      <c r="U2" s="11"/>
      <c r="V2" s="13" t="str">
        <f>(A8)</f>
        <v>Olcsvári</v>
      </c>
      <c r="W2" s="11"/>
      <c r="X2" s="11"/>
      <c r="Y2" s="11"/>
      <c r="Z2" s="13" t="str">
        <f>(A9)</f>
        <v>Theodos</v>
      </c>
      <c r="AA2" s="11"/>
      <c r="AB2" s="11"/>
      <c r="AC2" s="11"/>
      <c r="AD2" s="13" t="str">
        <f>(A10)</f>
        <v>Najror</v>
      </c>
      <c r="AE2" s="11"/>
      <c r="AF2" s="11"/>
      <c r="AG2" s="11"/>
      <c r="AH2" s="13" t="str">
        <f>(A11)</f>
        <v>Mihály II. Z.</v>
      </c>
      <c r="AI2" s="11"/>
      <c r="AJ2" s="11"/>
      <c r="AK2" s="11"/>
      <c r="AL2" s="13" t="str">
        <f>(A12)</f>
        <v>Leányvári</v>
      </c>
      <c r="AM2" s="11"/>
      <c r="AN2" s="11"/>
      <c r="AO2" s="11"/>
      <c r="AP2" s="14"/>
      <c r="AQ2" s="15" t="s">
        <v>23</v>
      </c>
      <c r="AR2" s="16" t="s">
        <v>24</v>
      </c>
      <c r="AS2" s="16" t="s">
        <v>25</v>
      </c>
      <c r="AT2" s="16" t="s">
        <v>26</v>
      </c>
      <c r="AU2" s="16" t="s">
        <v>27</v>
      </c>
      <c r="AV2" s="16" t="s">
        <v>28</v>
      </c>
      <c r="AW2" s="17" t="s">
        <v>29</v>
      </c>
      <c r="AY2" s="18" t="s">
        <v>30</v>
      </c>
      <c r="AZ2" s="19"/>
      <c r="BA2" s="20" t="s">
        <v>31</v>
      </c>
    </row>
    <row r="3" spans="1:53" ht="22.5" customHeight="1" thickTop="1" x14ac:dyDescent="0.25">
      <c r="A3" s="62" t="s">
        <v>112</v>
      </c>
      <c r="B3" s="21"/>
      <c r="C3" s="22"/>
      <c r="D3" s="22"/>
      <c r="E3" s="22"/>
      <c r="F3" s="23">
        <v>9</v>
      </c>
      <c r="G3" s="35">
        <f>(N62)</f>
        <v>0</v>
      </c>
      <c r="H3" s="35">
        <f>(P62)</f>
        <v>0</v>
      </c>
      <c r="I3" s="25" t="str">
        <f>IF(G3=".","-",IF(G3&gt;H3,"g",IF(G3=H3,"d","v")))</f>
        <v>d</v>
      </c>
      <c r="J3" s="23">
        <v>8</v>
      </c>
      <c r="K3" s="24">
        <f>(N56)</f>
        <v>3</v>
      </c>
      <c r="L3" s="24">
        <f>(P56)</f>
        <v>0</v>
      </c>
      <c r="M3" s="25" t="str">
        <f>IF(K3=".","-",IF(K3&gt;L3,"g",IF(K3=L3,"d","v")))</f>
        <v>g</v>
      </c>
      <c r="N3" s="23">
        <v>7</v>
      </c>
      <c r="O3" s="24">
        <f>(N50)</f>
        <v>2</v>
      </c>
      <c r="P3" s="24">
        <f>(P50)</f>
        <v>0</v>
      </c>
      <c r="Q3" s="25" t="str">
        <f>IF(O3=".","-",IF(O3&gt;P3,"g",IF(O3=P3,"d","v")))</f>
        <v>g</v>
      </c>
      <c r="R3" s="23">
        <v>6</v>
      </c>
      <c r="S3" s="24">
        <f>(N44)</f>
        <v>0</v>
      </c>
      <c r="T3" s="24">
        <f>(P44)</f>
        <v>1</v>
      </c>
      <c r="U3" s="25" t="str">
        <f>IF(S3=".","-",IF(S3&gt;T3,"g",IF(S3=T3,"d","v")))</f>
        <v>v</v>
      </c>
      <c r="V3" s="23">
        <v>5</v>
      </c>
      <c r="W3" s="24">
        <f>(N38)</f>
        <v>3</v>
      </c>
      <c r="X3" s="24">
        <f>(P38)</f>
        <v>0</v>
      </c>
      <c r="Y3" s="25" t="str">
        <f>IF(W3=".","-",IF(W3&gt;X3,"g",IF(W3=X3,"d","v")))</f>
        <v>g</v>
      </c>
      <c r="Z3" s="23">
        <v>4</v>
      </c>
      <c r="AA3" s="24">
        <f>(N32)</f>
        <v>2</v>
      </c>
      <c r="AB3" s="24">
        <f>(P32)</f>
        <v>0</v>
      </c>
      <c r="AC3" s="25" t="str">
        <f t="shared" ref="AC3:AC8" si="0">IF(AA3=".","-",IF(AA3&gt;AB3,"g",IF(AA3=AB3,"d","v")))</f>
        <v>g</v>
      </c>
      <c r="AD3" s="23">
        <v>3</v>
      </c>
      <c r="AE3" s="24">
        <f>(N26)</f>
        <v>3</v>
      </c>
      <c r="AF3" s="24">
        <f>(P26)</f>
        <v>0</v>
      </c>
      <c r="AG3" s="25" t="str">
        <f t="shared" ref="AG3:AG9" si="1">IF(AE3=".","-",IF(AE3&gt;AF3,"g",IF(AE3=AF3,"d","v")))</f>
        <v>g</v>
      </c>
      <c r="AH3" s="23">
        <v>2</v>
      </c>
      <c r="AI3" s="24">
        <f>(N20)</f>
        <v>3</v>
      </c>
      <c r="AJ3" s="24">
        <f>(P20)</f>
        <v>0</v>
      </c>
      <c r="AK3" s="25" t="str">
        <f t="shared" ref="AK3:AK10" si="2">IF(AI3=".","-",IF(AI3&gt;AJ3,"g",IF(AI3=AJ3,"d","v")))</f>
        <v>g</v>
      </c>
      <c r="AL3" s="23">
        <v>1</v>
      </c>
      <c r="AM3" s="24">
        <f>(N14)</f>
        <v>3</v>
      </c>
      <c r="AN3" s="24">
        <f>(P14)</f>
        <v>0</v>
      </c>
      <c r="AO3" s="25" t="str">
        <f t="shared" ref="AO3:AO11" si="3">IF(AM3=".","-",IF(AM3&gt;AN3,"g",IF(AM3=AN3,"d","v")))</f>
        <v>g</v>
      </c>
      <c r="AP3" s="26"/>
      <c r="AQ3" s="27">
        <f t="shared" ref="AQ3:AQ12" si="4">SUM(AR3:AT3)</f>
        <v>9</v>
      </c>
      <c r="AR3" s="28">
        <f t="shared" ref="AR3:AR12" si="5">COUNTIF(B3:AO3,"g")</f>
        <v>7</v>
      </c>
      <c r="AS3" s="28">
        <f t="shared" ref="AS3:AS12" si="6">COUNTIF(B3:AO3,"d")</f>
        <v>1</v>
      </c>
      <c r="AT3" s="28">
        <f t="shared" ref="AT3:AT12" si="7">COUNTIF(B3:AO3,"v")</f>
        <v>1</v>
      </c>
      <c r="AU3" s="29">
        <f>SUM(IF(O3&lt;&gt;".",O3)+IF(S3&lt;&gt;".",S3)+IF(W3&lt;&gt;".",W3)+IF(AA3&lt;&gt;".",AA3)+IF(AE3&lt;&gt;".",AE3)+IF(AI3&lt;&gt;".",AI3)+IF(AM3&lt;&gt;".",AM3)+IF(G3&lt;&gt;".",G3)+IF(K3&lt;&gt;".",K3))</f>
        <v>19</v>
      </c>
      <c r="AV3" s="29">
        <f>SUM(IF(P3&lt;&gt;".",P3)+IF(T3&lt;&gt;".",T3)+IF(X3&lt;&gt;".",X3)+IF(AB3&lt;&gt;".",AB3)+IF(AF3&lt;&gt;".",AF3)+IF(AJ3&lt;&gt;".",AJ3)+IF(AN3&lt;&gt;".",AN3)+IF(H3&lt;&gt;".",H3)+IF(L3&lt;&gt;".",L3))</f>
        <v>1</v>
      </c>
      <c r="AW3" s="30">
        <f t="shared" ref="AW3:AW12" si="8">SUM(AR3*3+AS3*1)</f>
        <v>22</v>
      </c>
      <c r="AY3" s="31">
        <f t="shared" ref="AY3:AY12" si="9">RANK(AW3,$AW$3:$AW$12,0)</f>
        <v>1</v>
      </c>
      <c r="AZ3" s="32"/>
      <c r="BA3" s="33">
        <f t="shared" ref="BA3:BA12" si="10">SUM(AU3-AV3)</f>
        <v>18</v>
      </c>
    </row>
    <row r="4" spans="1:53" ht="22.5" customHeight="1" x14ac:dyDescent="0.25">
      <c r="A4" s="63" t="s">
        <v>117</v>
      </c>
      <c r="B4" s="34">
        <v>9</v>
      </c>
      <c r="C4" s="35">
        <f>(P62)</f>
        <v>0</v>
      </c>
      <c r="D4" s="35">
        <f>(N62)</f>
        <v>0</v>
      </c>
      <c r="E4" s="64" t="str">
        <f t="shared" ref="E4:E12" si="11">IF(C4=".","-",IF(C4&gt;D4,"g",IF(C4=D4,"d","v")))</f>
        <v>d</v>
      </c>
      <c r="F4" s="37"/>
      <c r="G4" s="38"/>
      <c r="H4" s="38"/>
      <c r="I4" s="38"/>
      <c r="J4" s="34">
        <v>7</v>
      </c>
      <c r="K4" s="35">
        <f>(N51)</f>
        <v>3</v>
      </c>
      <c r="L4" s="35">
        <f>(P51)</f>
        <v>0</v>
      </c>
      <c r="M4" s="36" t="str">
        <f>IF(K4=".","-",IF(K4&gt;L4,"g",IF(K4=L4,"d","v")))</f>
        <v>g</v>
      </c>
      <c r="N4" s="34">
        <v>6</v>
      </c>
      <c r="O4" s="35">
        <f>(N45)</f>
        <v>0</v>
      </c>
      <c r="P4" s="35">
        <f>(P45)</f>
        <v>0</v>
      </c>
      <c r="Q4" s="36" t="str">
        <f>IF(O4=".","-",IF(O4&gt;P4,"g",IF(O4=P4,"d","v")))</f>
        <v>d</v>
      </c>
      <c r="R4" s="34">
        <v>5</v>
      </c>
      <c r="S4" s="35">
        <f>(N39)</f>
        <v>4</v>
      </c>
      <c r="T4" s="35">
        <f>(P39)</f>
        <v>3</v>
      </c>
      <c r="U4" s="36" t="str">
        <f>IF(S4=".","-",IF(S4&gt;T4,"g",IF(S4=T4,"d","v")))</f>
        <v>g</v>
      </c>
      <c r="V4" s="34">
        <v>4</v>
      </c>
      <c r="W4" s="35">
        <f>(P33)</f>
        <v>0</v>
      </c>
      <c r="X4" s="35">
        <f>(N33)</f>
        <v>1</v>
      </c>
      <c r="Y4" s="36" t="str">
        <f>IF(W4=".","-",IF(W4&gt;X4,"g",IF(W4=X4,"d","v")))</f>
        <v>v</v>
      </c>
      <c r="Z4" s="34">
        <v>3</v>
      </c>
      <c r="AA4" s="35">
        <f>(N27)</f>
        <v>5</v>
      </c>
      <c r="AB4" s="35">
        <f>(P27)</f>
        <v>3</v>
      </c>
      <c r="AC4" s="36" t="str">
        <f t="shared" si="0"/>
        <v>g</v>
      </c>
      <c r="AD4" s="34">
        <v>2</v>
      </c>
      <c r="AE4" s="35">
        <f>(N21)</f>
        <v>3</v>
      </c>
      <c r="AF4" s="35">
        <f>(P21)</f>
        <v>3</v>
      </c>
      <c r="AG4" s="36" t="str">
        <f t="shared" si="1"/>
        <v>d</v>
      </c>
      <c r="AH4" s="34">
        <v>1</v>
      </c>
      <c r="AI4" s="35">
        <f>(N15)</f>
        <v>3</v>
      </c>
      <c r="AJ4" s="35">
        <f>(P15)</f>
        <v>0</v>
      </c>
      <c r="AK4" s="36" t="str">
        <f t="shared" si="2"/>
        <v>g</v>
      </c>
      <c r="AL4" s="34">
        <v>8</v>
      </c>
      <c r="AM4" s="35">
        <f>(N57)</f>
        <v>5</v>
      </c>
      <c r="AN4" s="35">
        <f>(P57)</f>
        <v>1</v>
      </c>
      <c r="AO4" s="36" t="str">
        <f t="shared" si="3"/>
        <v>g</v>
      </c>
      <c r="AP4" s="39"/>
      <c r="AQ4" s="27">
        <f t="shared" si="4"/>
        <v>9</v>
      </c>
      <c r="AR4" s="28">
        <f t="shared" si="5"/>
        <v>5</v>
      </c>
      <c r="AS4" s="28">
        <f t="shared" si="6"/>
        <v>3</v>
      </c>
      <c r="AT4" s="28">
        <f t="shared" si="7"/>
        <v>1</v>
      </c>
      <c r="AU4" s="29">
        <f>SUM(IF(O4&lt;&gt;".",O4)+IF(S4&lt;&gt;".",S4)+IF(W4&lt;&gt;".",W4)+IF(AA4&lt;&gt;".",AA4)+IF(AE4&lt;&gt;".",AE4)+IF(AI4&lt;&gt;".",AI4)+IF(AM4&lt;&gt;".",AM4)+IF(C4&lt;&gt;".",C4)+IF(K4&lt;&gt;".",K4))</f>
        <v>23</v>
      </c>
      <c r="AV4" s="29">
        <f>SUM(IF(P4&lt;&gt;".",P4)+IF(T4&lt;&gt;".",T4)+IF(X4&lt;&gt;".",X4)+IF(AB4&lt;&gt;".",AB4)+IF(AF4&lt;&gt;".",AF4)+IF(AJ4&lt;&gt;".",AJ4)+IF(AN4&lt;&gt;".",AN4)+IF(D4&lt;&gt;".",D4)+IF(L4&lt;&gt;".",L4))</f>
        <v>11</v>
      </c>
      <c r="AW4" s="40">
        <f t="shared" si="8"/>
        <v>18</v>
      </c>
      <c r="AY4" s="31">
        <f t="shared" si="9"/>
        <v>3</v>
      </c>
      <c r="AZ4" s="32"/>
      <c r="BA4" s="33">
        <f t="shared" si="10"/>
        <v>12</v>
      </c>
    </row>
    <row r="5" spans="1:53" ht="22.5" customHeight="1" x14ac:dyDescent="0.25">
      <c r="A5" s="63" t="s">
        <v>121</v>
      </c>
      <c r="B5" s="34">
        <v>8</v>
      </c>
      <c r="C5" s="35">
        <f>(P56)</f>
        <v>0</v>
      </c>
      <c r="D5" s="35">
        <f>(N56)</f>
        <v>3</v>
      </c>
      <c r="E5" s="64" t="str">
        <f t="shared" si="11"/>
        <v>v</v>
      </c>
      <c r="F5" s="34">
        <v>7</v>
      </c>
      <c r="G5" s="35">
        <f>(P51)</f>
        <v>0</v>
      </c>
      <c r="H5" s="35">
        <f>(N51)</f>
        <v>3</v>
      </c>
      <c r="I5" s="64" t="str">
        <f t="shared" ref="I5:I12" si="12">IF(G5=".","-",IF(G5&gt;H5,"g",IF(G5=H5,"d","v")))</f>
        <v>v</v>
      </c>
      <c r="J5" s="37"/>
      <c r="K5" s="38"/>
      <c r="L5" s="38"/>
      <c r="M5" s="38"/>
      <c r="N5" s="34">
        <v>5</v>
      </c>
      <c r="O5" s="35">
        <f>(N40)</f>
        <v>0</v>
      </c>
      <c r="P5" s="35">
        <f>(P40)</f>
        <v>3</v>
      </c>
      <c r="Q5" s="36" t="str">
        <f>IF(O5=".","-",IF(O5&gt;P5,"g",IF(O5=P5,"d","v")))</f>
        <v>v</v>
      </c>
      <c r="R5" s="34">
        <v>4</v>
      </c>
      <c r="S5" s="35">
        <f>(N34)</f>
        <v>0</v>
      </c>
      <c r="T5" s="35">
        <f>(P34)</f>
        <v>3</v>
      </c>
      <c r="U5" s="36" t="str">
        <f>IF(S5=".","-",IF(S5&gt;T5,"g",IF(S5=T5,"d","v")))</f>
        <v>v</v>
      </c>
      <c r="V5" s="34">
        <v>3</v>
      </c>
      <c r="W5" s="35">
        <f>(N28)</f>
        <v>0</v>
      </c>
      <c r="X5" s="35">
        <f>(P28)</f>
        <v>3</v>
      </c>
      <c r="Y5" s="36" t="str">
        <f>IF(W5=".","-",IF(W5&gt;X5,"g",IF(W5=X5,"d","v")))</f>
        <v>v</v>
      </c>
      <c r="Z5" s="34">
        <v>2</v>
      </c>
      <c r="AA5" s="35">
        <f>(N22)</f>
        <v>0</v>
      </c>
      <c r="AB5" s="35">
        <f>(P22)</f>
        <v>3</v>
      </c>
      <c r="AC5" s="36" t="str">
        <f t="shared" si="0"/>
        <v>v</v>
      </c>
      <c r="AD5" s="34">
        <v>1</v>
      </c>
      <c r="AE5" s="35">
        <f>(N16)</f>
        <v>0</v>
      </c>
      <c r="AF5" s="35">
        <f>(P16)</f>
        <v>3</v>
      </c>
      <c r="AG5" s="36" t="str">
        <f t="shared" si="1"/>
        <v>v</v>
      </c>
      <c r="AH5" s="34">
        <v>9</v>
      </c>
      <c r="AI5" s="35">
        <f>(N63)</f>
        <v>0</v>
      </c>
      <c r="AJ5" s="35">
        <f>(P63)</f>
        <v>3</v>
      </c>
      <c r="AK5" s="36" t="str">
        <f t="shared" si="2"/>
        <v>v</v>
      </c>
      <c r="AL5" s="34">
        <v>6</v>
      </c>
      <c r="AM5" s="35">
        <f>(N46)</f>
        <v>0</v>
      </c>
      <c r="AN5" s="35">
        <f>(P46)</f>
        <v>3</v>
      </c>
      <c r="AO5" s="36" t="str">
        <f t="shared" si="3"/>
        <v>v</v>
      </c>
      <c r="AP5" s="39"/>
      <c r="AQ5" s="27">
        <f t="shared" si="4"/>
        <v>9</v>
      </c>
      <c r="AR5" s="28">
        <f t="shared" si="5"/>
        <v>0</v>
      </c>
      <c r="AS5" s="28">
        <f t="shared" si="6"/>
        <v>0</v>
      </c>
      <c r="AT5" s="28">
        <f t="shared" si="7"/>
        <v>9</v>
      </c>
      <c r="AU5" s="29">
        <f>SUM(IF(O5&lt;&gt;".",O5)+IF(S5&lt;&gt;".",S5)+IF(W5&lt;&gt;".",W5)+IF(AA5&lt;&gt;".",AA5)+IF(AE5&lt;&gt;".",AE5)+IF(AI5&lt;&gt;".",AI5)+IF(AM5&lt;&gt;".",AM5)+IF(G5&lt;&gt;".",G5)+IF(C5&lt;&gt;".",C5))</f>
        <v>0</v>
      </c>
      <c r="AV5" s="29">
        <f>SUM(IF(P5&lt;&gt;".",P5)+IF(T5&lt;&gt;".",T5)+IF(X5&lt;&gt;".",X5)+IF(AB5&lt;&gt;".",AB5)+IF(AF5&lt;&gt;".",AF5)+IF(AJ5&lt;&gt;".",AJ5)+IF(AN5&lt;&gt;".",AN5)+IF(H5&lt;&gt;".",H5)+IF(D5&lt;&gt;".",D5))</f>
        <v>27</v>
      </c>
      <c r="AW5" s="40">
        <f t="shared" si="8"/>
        <v>0</v>
      </c>
      <c r="AY5" s="31">
        <f t="shared" si="9"/>
        <v>10</v>
      </c>
      <c r="AZ5" s="32"/>
      <c r="BA5" s="33">
        <f t="shared" si="10"/>
        <v>-27</v>
      </c>
    </row>
    <row r="6" spans="1:53" ht="22.5" customHeight="1" x14ac:dyDescent="0.25">
      <c r="A6" s="63" t="s">
        <v>126</v>
      </c>
      <c r="B6" s="34">
        <v>7</v>
      </c>
      <c r="C6" s="35">
        <f>(P50)</f>
        <v>0</v>
      </c>
      <c r="D6" s="35">
        <f>(N50)</f>
        <v>2</v>
      </c>
      <c r="E6" s="64" t="str">
        <f t="shared" si="11"/>
        <v>v</v>
      </c>
      <c r="F6" s="34">
        <v>6</v>
      </c>
      <c r="G6" s="35">
        <f>(P45)</f>
        <v>0</v>
      </c>
      <c r="H6" s="35">
        <f>(N45)</f>
        <v>0</v>
      </c>
      <c r="I6" s="64" t="str">
        <f t="shared" si="12"/>
        <v>d</v>
      </c>
      <c r="J6" s="34">
        <v>5</v>
      </c>
      <c r="K6" s="35">
        <f>(P40)</f>
        <v>3</v>
      </c>
      <c r="L6" s="35">
        <f>(N40)</f>
        <v>0</v>
      </c>
      <c r="M6" s="64" t="str">
        <f t="shared" ref="M6:M12" si="13">IF(K6=".","-",IF(K6&gt;L6,"g",IF(K6=L6,"d","v")))</f>
        <v>g</v>
      </c>
      <c r="N6" s="37"/>
      <c r="O6" s="38"/>
      <c r="P6" s="38"/>
      <c r="Q6" s="38"/>
      <c r="R6" s="34">
        <v>3</v>
      </c>
      <c r="S6" s="35">
        <f>(N29)</f>
        <v>1</v>
      </c>
      <c r="T6" s="35">
        <f>(P29)</f>
        <v>0</v>
      </c>
      <c r="U6" s="36" t="str">
        <f>IF(S6=".","-",IF(S6&gt;T6,"g",IF(S6=T6,"d","v")))</f>
        <v>g</v>
      </c>
      <c r="V6" s="34">
        <v>2</v>
      </c>
      <c r="W6" s="35">
        <f>(N23)</f>
        <v>1</v>
      </c>
      <c r="X6" s="35">
        <f>(P23)</f>
        <v>0</v>
      </c>
      <c r="Y6" s="36" t="str">
        <f>IF(W6=".","-",IF(W6&gt;X6,"g",IF(W6=X6,"d","v")))</f>
        <v>g</v>
      </c>
      <c r="Z6" s="34">
        <v>1</v>
      </c>
      <c r="AA6" s="35">
        <f>(N17)</f>
        <v>1</v>
      </c>
      <c r="AB6" s="35">
        <f>(P17)</f>
        <v>0</v>
      </c>
      <c r="AC6" s="36" t="str">
        <f t="shared" si="0"/>
        <v>g</v>
      </c>
      <c r="AD6" s="34">
        <v>9</v>
      </c>
      <c r="AE6" s="35">
        <f>(N64)</f>
        <v>1</v>
      </c>
      <c r="AF6" s="35">
        <f>(P64)</f>
        <v>1</v>
      </c>
      <c r="AG6" s="36" t="str">
        <f t="shared" si="1"/>
        <v>d</v>
      </c>
      <c r="AH6" s="34">
        <v>8</v>
      </c>
      <c r="AI6" s="35">
        <f>(N58)</f>
        <v>3</v>
      </c>
      <c r="AJ6" s="35">
        <f>(P58)</f>
        <v>0</v>
      </c>
      <c r="AK6" s="36" t="str">
        <f t="shared" si="2"/>
        <v>g</v>
      </c>
      <c r="AL6" s="34">
        <v>4</v>
      </c>
      <c r="AM6" s="35">
        <f>(N35)</f>
        <v>2</v>
      </c>
      <c r="AN6" s="35">
        <f>(P35)</f>
        <v>0</v>
      </c>
      <c r="AO6" s="36" t="str">
        <f t="shared" si="3"/>
        <v>g</v>
      </c>
      <c r="AP6" s="39"/>
      <c r="AQ6" s="27">
        <f t="shared" si="4"/>
        <v>9</v>
      </c>
      <c r="AR6" s="28">
        <f t="shared" si="5"/>
        <v>6</v>
      </c>
      <c r="AS6" s="28">
        <f t="shared" si="6"/>
        <v>2</v>
      </c>
      <c r="AT6" s="28">
        <f t="shared" si="7"/>
        <v>1</v>
      </c>
      <c r="AU6" s="29">
        <f>SUM(IF(C6&lt;&gt;".",C6)+IF(S6&lt;&gt;".",S6)+IF(W6&lt;&gt;".",W6)+IF(AA6&lt;&gt;".",AA6)+IF(AE6&lt;&gt;".",AE6)+IF(AI6&lt;&gt;".",AI6)+IF(AM6&lt;&gt;".",AM6)+IF(G6&lt;&gt;".",G6)+IF(K6&lt;&gt;".",K6))</f>
        <v>12</v>
      </c>
      <c r="AV6" s="29">
        <f>SUM(IF(D6&lt;&gt;".",D6)+IF(T6&lt;&gt;".",T6)+IF(X6&lt;&gt;".",X6)+IF(AB6&lt;&gt;".",AB6)+IF(AF6&lt;&gt;".",AF6)+IF(AJ6&lt;&gt;".",AJ6)+IF(AN6&lt;&gt;".",AN6)+IF(H6&lt;&gt;".",H6)+IF(L6&lt;&gt;".",L6))</f>
        <v>3</v>
      </c>
      <c r="AW6" s="40">
        <f t="shared" si="8"/>
        <v>20</v>
      </c>
      <c r="AY6" s="31">
        <f t="shared" si="9"/>
        <v>2</v>
      </c>
      <c r="AZ6" s="32"/>
      <c r="BA6" s="33">
        <f t="shared" si="10"/>
        <v>9</v>
      </c>
    </row>
    <row r="7" spans="1:53" ht="22.5" customHeight="1" x14ac:dyDescent="0.25">
      <c r="A7" s="63" t="s">
        <v>131</v>
      </c>
      <c r="B7" s="34">
        <v>6</v>
      </c>
      <c r="C7" s="35">
        <f>(P44)</f>
        <v>1</v>
      </c>
      <c r="D7" s="35">
        <f>(N44)</f>
        <v>0</v>
      </c>
      <c r="E7" s="64" t="str">
        <f t="shared" si="11"/>
        <v>g</v>
      </c>
      <c r="F7" s="34">
        <v>5</v>
      </c>
      <c r="G7" s="35">
        <f>(P39)</f>
        <v>3</v>
      </c>
      <c r="H7" s="35">
        <f>(N39)</f>
        <v>4</v>
      </c>
      <c r="I7" s="64" t="str">
        <f t="shared" si="12"/>
        <v>v</v>
      </c>
      <c r="J7" s="34">
        <v>4</v>
      </c>
      <c r="K7" s="35">
        <f>(P34)</f>
        <v>3</v>
      </c>
      <c r="L7" s="35">
        <f>(N34)</f>
        <v>0</v>
      </c>
      <c r="M7" s="64" t="str">
        <f t="shared" si="13"/>
        <v>g</v>
      </c>
      <c r="N7" s="34">
        <v>3</v>
      </c>
      <c r="O7" s="35">
        <f>(P29)</f>
        <v>0</v>
      </c>
      <c r="P7" s="35">
        <f>(N29)</f>
        <v>1</v>
      </c>
      <c r="Q7" s="64" t="str">
        <f t="shared" ref="Q7:Q12" si="14">IF(O7=".","-",IF(O7&gt;P7,"g",IF(O7=P7,"d","v")))</f>
        <v>v</v>
      </c>
      <c r="R7" s="37"/>
      <c r="S7" s="38"/>
      <c r="T7" s="38"/>
      <c r="U7" s="38"/>
      <c r="V7" s="34">
        <v>1</v>
      </c>
      <c r="W7" s="35">
        <f>(N18)</f>
        <v>4</v>
      </c>
      <c r="X7" s="35">
        <f>(P18)</f>
        <v>0</v>
      </c>
      <c r="Y7" s="36" t="str">
        <f>IF(W7=".","-",IF(W7&gt;X7,"g",IF(W7=X7,"d","v")))</f>
        <v>g</v>
      </c>
      <c r="Z7" s="34">
        <v>9</v>
      </c>
      <c r="AA7" s="35">
        <f>(N65)</f>
        <v>3</v>
      </c>
      <c r="AB7" s="35">
        <f>(P65)</f>
        <v>1</v>
      </c>
      <c r="AC7" s="36" t="str">
        <f t="shared" si="0"/>
        <v>g</v>
      </c>
      <c r="AD7" s="34">
        <v>8</v>
      </c>
      <c r="AE7" s="35">
        <f>(N59)</f>
        <v>0</v>
      </c>
      <c r="AF7" s="35">
        <f>(P59)</f>
        <v>1</v>
      </c>
      <c r="AG7" s="36" t="str">
        <f t="shared" si="1"/>
        <v>v</v>
      </c>
      <c r="AH7" s="34">
        <v>7</v>
      </c>
      <c r="AI7" s="35">
        <f>(N52)</f>
        <v>1</v>
      </c>
      <c r="AJ7" s="35">
        <f>(P52)</f>
        <v>2</v>
      </c>
      <c r="AK7" s="36" t="str">
        <f t="shared" si="2"/>
        <v>v</v>
      </c>
      <c r="AL7" s="34">
        <v>2</v>
      </c>
      <c r="AM7" s="35">
        <f>(N24)</f>
        <v>3</v>
      </c>
      <c r="AN7" s="35">
        <f>(P24)</f>
        <v>0</v>
      </c>
      <c r="AO7" s="36" t="str">
        <f t="shared" si="3"/>
        <v>g</v>
      </c>
      <c r="AP7" s="39"/>
      <c r="AQ7" s="27">
        <f t="shared" si="4"/>
        <v>9</v>
      </c>
      <c r="AR7" s="28">
        <f t="shared" si="5"/>
        <v>5</v>
      </c>
      <c r="AS7" s="28">
        <f t="shared" si="6"/>
        <v>0</v>
      </c>
      <c r="AT7" s="28">
        <f t="shared" si="7"/>
        <v>4</v>
      </c>
      <c r="AU7" s="29">
        <f>SUM(IF(O7&lt;&gt;".",O7)+IF(C7&lt;&gt;".",C7)+IF(W7&lt;&gt;".",W7)+IF(AA7&lt;&gt;".",AA7)+IF(AE7&lt;&gt;".",AE7)+IF(AI7&lt;&gt;".",AI7)+IF(AM7&lt;&gt;".",AM7)+IF(G7&lt;&gt;".",G7)+IF(K7&lt;&gt;".",K7))</f>
        <v>18</v>
      </c>
      <c r="AV7" s="29">
        <f>SUM(IF(P7&lt;&gt;".",P7)+IF(D7&lt;&gt;".",D7)+IF(X7&lt;&gt;".",X7)+IF(AB7&lt;&gt;".",AB7)+IF(AF7&lt;&gt;".",AF7)+IF(AJ7&lt;&gt;".",AJ7)+IF(AN7&lt;&gt;".",AN7)+IF(H7&lt;&gt;".",H7)+IF(L7&lt;&gt;".",L7))</f>
        <v>9</v>
      </c>
      <c r="AW7" s="40">
        <f t="shared" si="8"/>
        <v>15</v>
      </c>
      <c r="AY7" s="31">
        <v>7</v>
      </c>
      <c r="AZ7" s="32"/>
      <c r="BA7" s="33">
        <f t="shared" si="10"/>
        <v>9</v>
      </c>
    </row>
    <row r="8" spans="1:53" ht="22.5" customHeight="1" x14ac:dyDescent="0.25">
      <c r="A8" s="63" t="s">
        <v>137</v>
      </c>
      <c r="B8" s="34">
        <v>5</v>
      </c>
      <c r="C8" s="35">
        <f>(P38)</f>
        <v>0</v>
      </c>
      <c r="D8" s="35">
        <f>(N38)</f>
        <v>3</v>
      </c>
      <c r="E8" s="64" t="str">
        <f t="shared" si="11"/>
        <v>v</v>
      </c>
      <c r="F8" s="34">
        <v>4</v>
      </c>
      <c r="G8" s="35">
        <f>(N33)</f>
        <v>1</v>
      </c>
      <c r="H8" s="35">
        <f>(P33)</f>
        <v>0</v>
      </c>
      <c r="I8" s="64" t="str">
        <f t="shared" si="12"/>
        <v>g</v>
      </c>
      <c r="J8" s="34">
        <v>3</v>
      </c>
      <c r="K8" s="35">
        <f>(P28)</f>
        <v>3</v>
      </c>
      <c r="L8" s="35">
        <f>(N28)</f>
        <v>0</v>
      </c>
      <c r="M8" s="64" t="str">
        <f t="shared" si="13"/>
        <v>g</v>
      </c>
      <c r="N8" s="34">
        <v>2</v>
      </c>
      <c r="O8" s="35">
        <f>(P23)</f>
        <v>0</v>
      </c>
      <c r="P8" s="35">
        <f>(N23)</f>
        <v>1</v>
      </c>
      <c r="Q8" s="64" t="str">
        <f t="shared" si="14"/>
        <v>v</v>
      </c>
      <c r="R8" s="34">
        <v>1</v>
      </c>
      <c r="S8" s="35">
        <f>(P18)</f>
        <v>0</v>
      </c>
      <c r="T8" s="35">
        <f>(N18)</f>
        <v>4</v>
      </c>
      <c r="U8" s="64" t="str">
        <f>IF(S8=".","-",IF(S8&gt;T8,"g",IF(S8=T8,"d","v")))</f>
        <v>v</v>
      </c>
      <c r="V8" s="37"/>
      <c r="W8" s="38"/>
      <c r="X8" s="38"/>
      <c r="Y8" s="38"/>
      <c r="Z8" s="34">
        <v>8</v>
      </c>
      <c r="AA8" s="35">
        <f>(N60)</f>
        <v>1</v>
      </c>
      <c r="AB8" s="35">
        <f>(P60)</f>
        <v>2</v>
      </c>
      <c r="AC8" s="36" t="str">
        <f t="shared" si="0"/>
        <v>v</v>
      </c>
      <c r="AD8" s="34">
        <v>7</v>
      </c>
      <c r="AE8" s="35">
        <f>(N53)</f>
        <v>2</v>
      </c>
      <c r="AF8" s="35">
        <f>(P53)</f>
        <v>1</v>
      </c>
      <c r="AG8" s="36" t="str">
        <f t="shared" si="1"/>
        <v>g</v>
      </c>
      <c r="AH8" s="34">
        <v>6</v>
      </c>
      <c r="AI8" s="35">
        <f>(N47)</f>
        <v>1</v>
      </c>
      <c r="AJ8" s="35">
        <f>(P47)</f>
        <v>1</v>
      </c>
      <c r="AK8" s="36" t="str">
        <f t="shared" si="2"/>
        <v>d</v>
      </c>
      <c r="AL8" s="34">
        <v>9</v>
      </c>
      <c r="AM8" s="35">
        <f>(N66)</f>
        <v>3</v>
      </c>
      <c r="AN8" s="35">
        <f>(P66)</f>
        <v>1</v>
      </c>
      <c r="AO8" s="36" t="str">
        <f t="shared" si="3"/>
        <v>g</v>
      </c>
      <c r="AP8" s="39"/>
      <c r="AQ8" s="27">
        <f t="shared" si="4"/>
        <v>9</v>
      </c>
      <c r="AR8" s="28">
        <f t="shared" si="5"/>
        <v>4</v>
      </c>
      <c r="AS8" s="28">
        <f t="shared" si="6"/>
        <v>1</v>
      </c>
      <c r="AT8" s="28">
        <f t="shared" si="7"/>
        <v>4</v>
      </c>
      <c r="AU8" s="29">
        <f>SUM(IF(O8&lt;&gt;".",O8)+IF(S8&lt;&gt;".",S8)+IF(C8&lt;&gt;".",C8)+IF(AA8&lt;&gt;".",AA8)+IF(AE8&lt;&gt;".",AE8)+IF(AI8&lt;&gt;".",AI8)+IF(AM8&lt;&gt;".",AM8)+IF(G8&lt;&gt;".",G8)+IF(K8&lt;&gt;".",K8))</f>
        <v>11</v>
      </c>
      <c r="AV8" s="29">
        <f>SUM(IF(P8&lt;&gt;".",P8)+IF(T8&lt;&gt;".",T8)+IF(D8&lt;&gt;".",D8)+IF(AB8&lt;&gt;".",AB8)+IF(AF8&lt;&gt;".",AF8)+IF(AJ8&lt;&gt;".",AJ8)+IF(AN8&lt;&gt;".",AN8)+IF(H8&lt;&gt;".",H8)+IF(L8&lt;&gt;".",L8))</f>
        <v>13</v>
      </c>
      <c r="AW8" s="40">
        <f t="shared" si="8"/>
        <v>13</v>
      </c>
      <c r="AY8" s="31">
        <v>6</v>
      </c>
      <c r="AZ8" s="32"/>
      <c r="BA8" s="33">
        <f t="shared" si="10"/>
        <v>-2</v>
      </c>
    </row>
    <row r="9" spans="1:53" ht="22.5" customHeight="1" x14ac:dyDescent="0.25">
      <c r="A9" s="63" t="s">
        <v>142</v>
      </c>
      <c r="B9" s="34">
        <v>4</v>
      </c>
      <c r="C9" s="35">
        <f>(P32)</f>
        <v>0</v>
      </c>
      <c r="D9" s="35">
        <f>(N32)</f>
        <v>2</v>
      </c>
      <c r="E9" s="64" t="str">
        <f t="shared" si="11"/>
        <v>v</v>
      </c>
      <c r="F9" s="34">
        <v>3</v>
      </c>
      <c r="G9" s="35">
        <f>(P27)</f>
        <v>3</v>
      </c>
      <c r="H9" s="35">
        <f>(N27)</f>
        <v>5</v>
      </c>
      <c r="I9" s="64" t="str">
        <f t="shared" si="12"/>
        <v>v</v>
      </c>
      <c r="J9" s="34">
        <v>2</v>
      </c>
      <c r="K9" s="35">
        <f>(P22)</f>
        <v>3</v>
      </c>
      <c r="L9" s="35">
        <f>(N22)</f>
        <v>0</v>
      </c>
      <c r="M9" s="64" t="str">
        <f t="shared" si="13"/>
        <v>g</v>
      </c>
      <c r="N9" s="34">
        <v>1</v>
      </c>
      <c r="O9" s="35">
        <f>(P17)</f>
        <v>0</v>
      </c>
      <c r="P9" s="35">
        <f>(N17)</f>
        <v>1</v>
      </c>
      <c r="Q9" s="64" t="str">
        <f t="shared" si="14"/>
        <v>v</v>
      </c>
      <c r="R9" s="34">
        <v>9</v>
      </c>
      <c r="S9" s="35">
        <f>(P65)</f>
        <v>1</v>
      </c>
      <c r="T9" s="35">
        <f>(N65)</f>
        <v>3</v>
      </c>
      <c r="U9" s="64" t="str">
        <f>IF(S9=".","-",IF(S9&gt;T9,"g",IF(S9=T9,"d","v")))</f>
        <v>v</v>
      </c>
      <c r="V9" s="34">
        <v>8</v>
      </c>
      <c r="W9" s="35">
        <f>(P60)</f>
        <v>2</v>
      </c>
      <c r="X9" s="35">
        <f>(N60)</f>
        <v>1</v>
      </c>
      <c r="Y9" s="64" t="str">
        <f>IF(W9=".","-",IF(W9&gt;X9,"g",IF(W9=X9,"d","v")))</f>
        <v>g</v>
      </c>
      <c r="Z9" s="37"/>
      <c r="AA9" s="38"/>
      <c r="AB9" s="38"/>
      <c r="AC9" s="38"/>
      <c r="AD9" s="34">
        <v>6</v>
      </c>
      <c r="AE9" s="35">
        <f>(N48)</f>
        <v>1</v>
      </c>
      <c r="AF9" s="35">
        <f>(P48)</f>
        <v>0</v>
      </c>
      <c r="AG9" s="36" t="str">
        <f t="shared" si="1"/>
        <v>g</v>
      </c>
      <c r="AH9" s="34">
        <v>5</v>
      </c>
      <c r="AI9" s="35">
        <f>(N41)</f>
        <v>1</v>
      </c>
      <c r="AJ9" s="35">
        <f>(P41)</f>
        <v>0</v>
      </c>
      <c r="AK9" s="36" t="str">
        <f t="shared" si="2"/>
        <v>g</v>
      </c>
      <c r="AL9" s="34">
        <v>7</v>
      </c>
      <c r="AM9" s="35">
        <f>(N54)</f>
        <v>1</v>
      </c>
      <c r="AN9" s="35">
        <f>(P54)</f>
        <v>0</v>
      </c>
      <c r="AO9" s="36" t="str">
        <f t="shared" si="3"/>
        <v>g</v>
      </c>
      <c r="AP9" s="39"/>
      <c r="AQ9" s="27">
        <f t="shared" si="4"/>
        <v>9</v>
      </c>
      <c r="AR9" s="28">
        <f t="shared" si="5"/>
        <v>5</v>
      </c>
      <c r="AS9" s="28">
        <f t="shared" si="6"/>
        <v>0</v>
      </c>
      <c r="AT9" s="28">
        <f t="shared" si="7"/>
        <v>4</v>
      </c>
      <c r="AU9" s="29">
        <f>SUM(IF(O9&lt;&gt;".",O9)+IF(S9&lt;&gt;".",S9)+IF(W9&lt;&gt;".",W9)+IF(C9&lt;&gt;".",C9)+IF(AE9&lt;&gt;".",AE9)+IF(AI9&lt;&gt;".",AI9)+IF(AM9&lt;&gt;".",AM9)+IF(G9&lt;&gt;".",G9)+IF(K9&lt;&gt;".",K9))</f>
        <v>12</v>
      </c>
      <c r="AV9" s="29">
        <f>SUM(IF(P9&lt;&gt;".",P9)+IF(T9&lt;&gt;".",T9)+IF(X9&lt;&gt;".",X9)+IF(D9&lt;&gt;".",D9)+IF(AF9&lt;&gt;".",AF9)+IF(AJ9&lt;&gt;".",AJ9)+IF(AN9&lt;&gt;".",AN9)+IF(H9&lt;&gt;".",H9)+IF(L9&lt;&gt;".",L9))</f>
        <v>12</v>
      </c>
      <c r="AW9" s="40">
        <f t="shared" si="8"/>
        <v>15</v>
      </c>
      <c r="AY9" s="31">
        <f t="shared" si="9"/>
        <v>4</v>
      </c>
      <c r="AZ9" s="32"/>
      <c r="BA9" s="33">
        <f t="shared" si="10"/>
        <v>0</v>
      </c>
    </row>
    <row r="10" spans="1:53" ht="22.5" customHeight="1" x14ac:dyDescent="0.25">
      <c r="A10" s="65" t="s">
        <v>147</v>
      </c>
      <c r="B10" s="34">
        <v>3</v>
      </c>
      <c r="C10" s="35">
        <f>(P26)</f>
        <v>0</v>
      </c>
      <c r="D10" s="35">
        <f>(N26)</f>
        <v>3</v>
      </c>
      <c r="E10" s="36" t="str">
        <f t="shared" si="11"/>
        <v>v</v>
      </c>
      <c r="F10" s="34">
        <v>2</v>
      </c>
      <c r="G10" s="35">
        <f>(P21)</f>
        <v>3</v>
      </c>
      <c r="H10" s="35">
        <f>(N21)</f>
        <v>3</v>
      </c>
      <c r="I10" s="36" t="str">
        <f t="shared" si="12"/>
        <v>d</v>
      </c>
      <c r="J10" s="34">
        <v>1</v>
      </c>
      <c r="K10" s="35">
        <f>(P16)</f>
        <v>3</v>
      </c>
      <c r="L10" s="35">
        <f>(N16)</f>
        <v>0</v>
      </c>
      <c r="M10" s="36" t="str">
        <f t="shared" si="13"/>
        <v>g</v>
      </c>
      <c r="N10" s="34">
        <v>9</v>
      </c>
      <c r="O10" s="35">
        <f>(P64)</f>
        <v>1</v>
      </c>
      <c r="P10" s="35">
        <f>(N64)</f>
        <v>1</v>
      </c>
      <c r="Q10" s="36" t="str">
        <f t="shared" si="14"/>
        <v>d</v>
      </c>
      <c r="R10" s="34">
        <v>8</v>
      </c>
      <c r="S10" s="35">
        <f>(P59)</f>
        <v>1</v>
      </c>
      <c r="T10" s="35">
        <f>(N59)</f>
        <v>0</v>
      </c>
      <c r="U10" s="36" t="str">
        <f>IF(S10=".","-",IF(S10&gt;T10,"g",IF(S10=T10,"d","v")))</f>
        <v>g</v>
      </c>
      <c r="V10" s="34">
        <v>7</v>
      </c>
      <c r="W10" s="35">
        <f>(P53)</f>
        <v>1</v>
      </c>
      <c r="X10" s="35">
        <f>(N53)</f>
        <v>2</v>
      </c>
      <c r="Y10" s="36" t="str">
        <f>IF(W10=".","-",IF(W10&gt;X10,"g",IF(W10=X10,"d","v")))</f>
        <v>v</v>
      </c>
      <c r="Z10" s="34">
        <v>6</v>
      </c>
      <c r="AA10" s="35">
        <f>(P48)</f>
        <v>0</v>
      </c>
      <c r="AB10" s="35">
        <f>(N48)</f>
        <v>1</v>
      </c>
      <c r="AC10" s="36" t="str">
        <f>IF(AA10=".","-",IF(AA10&gt;AB10,"g",IF(AA10=AB10,"d","v")))</f>
        <v>v</v>
      </c>
      <c r="AD10" s="37"/>
      <c r="AE10" s="38"/>
      <c r="AF10" s="38"/>
      <c r="AG10" s="38"/>
      <c r="AH10" s="34">
        <v>4</v>
      </c>
      <c r="AI10" s="35">
        <f>(N36)</f>
        <v>4</v>
      </c>
      <c r="AJ10" s="35">
        <f>(P36)</f>
        <v>0</v>
      </c>
      <c r="AK10" s="36" t="str">
        <f t="shared" si="2"/>
        <v>g</v>
      </c>
      <c r="AL10" s="34">
        <v>5</v>
      </c>
      <c r="AM10" s="35">
        <f>(N42)</f>
        <v>3</v>
      </c>
      <c r="AN10" s="35">
        <f>(P42)</f>
        <v>0</v>
      </c>
      <c r="AO10" s="66" t="str">
        <f t="shared" si="3"/>
        <v>g</v>
      </c>
      <c r="AP10" s="67"/>
      <c r="AQ10" s="27">
        <f t="shared" si="4"/>
        <v>9</v>
      </c>
      <c r="AR10" s="28">
        <f t="shared" si="5"/>
        <v>4</v>
      </c>
      <c r="AS10" s="28">
        <f t="shared" si="6"/>
        <v>2</v>
      </c>
      <c r="AT10" s="28">
        <f t="shared" si="7"/>
        <v>3</v>
      </c>
      <c r="AU10" s="29">
        <f>SUM(IF(O10&lt;&gt;".",O10)+IF(S10&lt;&gt;".",S10)+IF(W10&lt;&gt;".",W10)+IF(AA10&lt;&gt;".",AA10)+IF(C10&lt;&gt;".",C10)+IF(AI10&lt;&gt;".",AI10)+IF(AM10&lt;&gt;".",AM10)+IF(G10&lt;&gt;".",G10)+IF(K10&lt;&gt;".",K10))</f>
        <v>16</v>
      </c>
      <c r="AV10" s="29">
        <f>SUM(IF(P10&lt;&gt;".",P10)+IF(T10&lt;&gt;".",T10)+IF(X10&lt;&gt;".",X10)+IF(AB10&lt;&gt;".",AB10)+IF(D10&lt;&gt;".",D10)+IF(AJ10&lt;&gt;".",AJ10)+IF(AN10&lt;&gt;".",AN10)+IF(H10&lt;&gt;".",H10)+IF(L10&lt;&gt;".",L10))</f>
        <v>10</v>
      </c>
      <c r="AW10" s="68">
        <f t="shared" si="8"/>
        <v>14</v>
      </c>
      <c r="AY10" s="31">
        <f t="shared" si="9"/>
        <v>6</v>
      </c>
      <c r="AZ10" s="32"/>
      <c r="BA10" s="33">
        <f t="shared" si="10"/>
        <v>6</v>
      </c>
    </row>
    <row r="11" spans="1:53" ht="22.5" customHeight="1" x14ac:dyDescent="0.25">
      <c r="A11" s="62" t="s">
        <v>152</v>
      </c>
      <c r="B11" s="69">
        <v>2</v>
      </c>
      <c r="C11" s="70">
        <f>(P20)</f>
        <v>0</v>
      </c>
      <c r="D11" s="70">
        <f>(N20)</f>
        <v>3</v>
      </c>
      <c r="E11" s="64" t="str">
        <f t="shared" si="11"/>
        <v>v</v>
      </c>
      <c r="F11" s="69">
        <v>1</v>
      </c>
      <c r="G11" s="70">
        <f>(P15)</f>
        <v>0</v>
      </c>
      <c r="H11" s="70">
        <f>(N15)</f>
        <v>3</v>
      </c>
      <c r="I11" s="64" t="str">
        <f t="shared" si="12"/>
        <v>v</v>
      </c>
      <c r="J11" s="69">
        <v>9</v>
      </c>
      <c r="K11" s="70">
        <f>(P63)</f>
        <v>3</v>
      </c>
      <c r="L11" s="70">
        <f>(N63)</f>
        <v>0</v>
      </c>
      <c r="M11" s="64" t="str">
        <f t="shared" si="13"/>
        <v>g</v>
      </c>
      <c r="N11" s="69">
        <v>8</v>
      </c>
      <c r="O11" s="70">
        <f>(P58)</f>
        <v>0</v>
      </c>
      <c r="P11" s="70">
        <f>(N58)</f>
        <v>3</v>
      </c>
      <c r="Q11" s="64" t="str">
        <f t="shared" si="14"/>
        <v>v</v>
      </c>
      <c r="R11" s="69">
        <v>7</v>
      </c>
      <c r="S11" s="70">
        <f>(P52)</f>
        <v>2</v>
      </c>
      <c r="T11" s="70">
        <f>(N52)</f>
        <v>1</v>
      </c>
      <c r="U11" s="64" t="str">
        <f>IF(S11=".","-",IF(S11&gt;T11,"g",IF(S11=T11,"d","v")))</f>
        <v>g</v>
      </c>
      <c r="V11" s="69">
        <v>6</v>
      </c>
      <c r="W11" s="70">
        <f>(P47)</f>
        <v>1</v>
      </c>
      <c r="X11" s="70">
        <f>(N47)</f>
        <v>1</v>
      </c>
      <c r="Y11" s="64" t="str">
        <f>IF(W11=".","-",IF(W11&gt;X11,"g",IF(W11=X11,"d","v")))</f>
        <v>d</v>
      </c>
      <c r="Z11" s="69">
        <v>5</v>
      </c>
      <c r="AA11" s="70">
        <f>(P41)</f>
        <v>0</v>
      </c>
      <c r="AB11" s="70">
        <f>(N41)</f>
        <v>1</v>
      </c>
      <c r="AC11" s="64" t="str">
        <f>IF(AA11=".","-",IF(AA11&gt;AB11,"g",IF(AA11=AB11,"d","v")))</f>
        <v>v</v>
      </c>
      <c r="AD11" s="69">
        <v>4</v>
      </c>
      <c r="AE11" s="70">
        <f>(P36)</f>
        <v>0</v>
      </c>
      <c r="AF11" s="70">
        <f>(N36)</f>
        <v>4</v>
      </c>
      <c r="AG11" s="64" t="str">
        <f>IF(AE11=".","-",IF(AE11&gt;AF11,"g",IF(AE11=AF11,"d","v")))</f>
        <v>v</v>
      </c>
      <c r="AH11" s="71"/>
      <c r="AI11" s="72"/>
      <c r="AJ11" s="72"/>
      <c r="AK11" s="72"/>
      <c r="AL11" s="69">
        <v>3</v>
      </c>
      <c r="AM11" s="70">
        <f>(N30)</f>
        <v>3</v>
      </c>
      <c r="AN11" s="70">
        <f>(P30)</f>
        <v>0</v>
      </c>
      <c r="AO11" s="64" t="str">
        <f t="shared" si="3"/>
        <v>g</v>
      </c>
      <c r="AP11" s="26"/>
      <c r="AQ11" s="27">
        <f t="shared" si="4"/>
        <v>9</v>
      </c>
      <c r="AR11" s="28">
        <f t="shared" si="5"/>
        <v>3</v>
      </c>
      <c r="AS11" s="28">
        <f t="shared" si="6"/>
        <v>1</v>
      </c>
      <c r="AT11" s="28">
        <f t="shared" si="7"/>
        <v>5</v>
      </c>
      <c r="AU11" s="29">
        <f>SUM(IF(O11&lt;&gt;".",O11)+IF(S11&lt;&gt;".",S11)+IF(W11&lt;&gt;".",W11)+IF(AA11&lt;&gt;".",AA11)+IF(AE11&lt;&gt;".",AE11)+IF(C11&lt;&gt;".",C11)+IF(AM11&lt;&gt;".",AM11)+IF(G11&lt;&gt;".",G11)+IF(K11&lt;&gt;".",K11))</f>
        <v>9</v>
      </c>
      <c r="AV11" s="29">
        <f>SUM(IF(P11&lt;&gt;".",P11)+IF(T11&lt;&gt;".",T11)+IF(X11&lt;&gt;".",X11)+IF(AB11&lt;&gt;".",AB11)+IF(AF11&lt;&gt;".",AF11)+IF(D11&lt;&gt;".",D11)+IF(AN11&lt;&gt;".",AN11)+IF(H11&lt;&gt;".",H11)+IF(L11&lt;&gt;".",L11))</f>
        <v>16</v>
      </c>
      <c r="AW11" s="30">
        <f t="shared" si="8"/>
        <v>10</v>
      </c>
      <c r="AY11" s="31">
        <f t="shared" si="9"/>
        <v>8</v>
      </c>
      <c r="AZ11" s="32"/>
      <c r="BA11" s="33">
        <f t="shared" si="10"/>
        <v>-7</v>
      </c>
    </row>
    <row r="12" spans="1:53" ht="22.5" customHeight="1" thickBot="1" x14ac:dyDescent="0.3">
      <c r="A12" s="73" t="s">
        <v>157</v>
      </c>
      <c r="B12" s="74">
        <v>1</v>
      </c>
      <c r="C12" s="75">
        <f>(P14)</f>
        <v>0</v>
      </c>
      <c r="D12" s="75">
        <f>(N14)</f>
        <v>3</v>
      </c>
      <c r="E12" s="76" t="str">
        <f t="shared" si="11"/>
        <v>v</v>
      </c>
      <c r="F12" s="74">
        <v>8</v>
      </c>
      <c r="G12" s="75">
        <f>(P57)</f>
        <v>1</v>
      </c>
      <c r="H12" s="75">
        <f>(N57)</f>
        <v>5</v>
      </c>
      <c r="I12" s="76" t="str">
        <f t="shared" si="12"/>
        <v>v</v>
      </c>
      <c r="J12" s="74">
        <v>6</v>
      </c>
      <c r="K12" s="75">
        <f>(P46)</f>
        <v>3</v>
      </c>
      <c r="L12" s="75">
        <f>(N46)</f>
        <v>0</v>
      </c>
      <c r="M12" s="76" t="str">
        <f t="shared" si="13"/>
        <v>g</v>
      </c>
      <c r="N12" s="74">
        <v>4</v>
      </c>
      <c r="O12" s="75">
        <f>(P35)</f>
        <v>0</v>
      </c>
      <c r="P12" s="75">
        <f>(N35)</f>
        <v>2</v>
      </c>
      <c r="Q12" s="76" t="str">
        <f t="shared" si="14"/>
        <v>v</v>
      </c>
      <c r="R12" s="74">
        <v>2</v>
      </c>
      <c r="S12" s="75">
        <f>(P24)</f>
        <v>0</v>
      </c>
      <c r="T12" s="75">
        <f>(N24)</f>
        <v>3</v>
      </c>
      <c r="U12" s="76" t="str">
        <f>IF(S12=".","-",IF(S12&gt;T12,"g",IF(S12=T12,"d","v")))</f>
        <v>v</v>
      </c>
      <c r="V12" s="74">
        <v>9</v>
      </c>
      <c r="W12" s="75">
        <f>(P66)</f>
        <v>1</v>
      </c>
      <c r="X12" s="75">
        <f>(N66)</f>
        <v>3</v>
      </c>
      <c r="Y12" s="76" t="str">
        <f>IF(W12=".","-",IF(W12&gt;X12,"g",IF(W12=X12,"d","v")))</f>
        <v>v</v>
      </c>
      <c r="Z12" s="74">
        <v>7</v>
      </c>
      <c r="AA12" s="75">
        <f>(P54)</f>
        <v>0</v>
      </c>
      <c r="AB12" s="75">
        <f>(N54)</f>
        <v>1</v>
      </c>
      <c r="AC12" s="76" t="str">
        <f>IF(AA12=".","-",IF(AA12&gt;AB12,"g",IF(AA12=AB12,"d","v")))</f>
        <v>v</v>
      </c>
      <c r="AD12" s="74">
        <v>5</v>
      </c>
      <c r="AE12" s="75">
        <f>(P42)</f>
        <v>0</v>
      </c>
      <c r="AF12" s="75">
        <f>(N42)</f>
        <v>3</v>
      </c>
      <c r="AG12" s="76" t="str">
        <f>IF(AE12=".","-",IF(AE12&gt;AF12,"g",IF(AE12=AF12,"d","v")))</f>
        <v>v</v>
      </c>
      <c r="AH12" s="74">
        <v>3</v>
      </c>
      <c r="AI12" s="75">
        <f>(P30)</f>
        <v>0</v>
      </c>
      <c r="AJ12" s="75">
        <f>(N30)</f>
        <v>3</v>
      </c>
      <c r="AK12" s="76" t="str">
        <f>IF(AI12=".","-",IF(AI12&gt;AJ12,"g",IF(AI12=AJ12,"d","v")))</f>
        <v>v</v>
      </c>
      <c r="AL12" s="77"/>
      <c r="AM12" s="78"/>
      <c r="AN12" s="78"/>
      <c r="AO12" s="79"/>
      <c r="AP12" s="67"/>
      <c r="AQ12" s="80">
        <f t="shared" si="4"/>
        <v>9</v>
      </c>
      <c r="AR12" s="81">
        <f t="shared" si="5"/>
        <v>1</v>
      </c>
      <c r="AS12" s="81">
        <f t="shared" si="6"/>
        <v>0</v>
      </c>
      <c r="AT12" s="81">
        <f t="shared" si="7"/>
        <v>8</v>
      </c>
      <c r="AU12" s="82">
        <f>SUM(IF(O12&lt;&gt;".",O12)+IF(S12&lt;&gt;".",S12)+IF(W12&lt;&gt;".",W12)+IF(AA12&lt;&gt;".",AA12)+IF(AE12&lt;&gt;".",AE12)+IF(AI12&lt;&gt;".",AI12)+IF(C12&lt;&gt;".",C12)+IF(G12&lt;&gt;".",G12)+IF(K12&lt;&gt;".",K12))</f>
        <v>5</v>
      </c>
      <c r="AV12" s="82">
        <f>SUM(IF(P12&lt;&gt;".",P12)+IF(T12&lt;&gt;".",T12)+IF(X12&lt;&gt;".",X12)+IF(AB12&lt;&gt;".",AB12)+IF(AF12&lt;&gt;".",AF12)+IF(AJ12&lt;&gt;".",AJ12)+IF(D12&lt;&gt;".",D12)+IF(H12&lt;&gt;".",H12)+IF(L12&lt;&gt;".",L12))</f>
        <v>23</v>
      </c>
      <c r="AW12" s="83">
        <f t="shared" si="8"/>
        <v>3</v>
      </c>
      <c r="AX12" s="84"/>
      <c r="AY12" s="41">
        <f t="shared" si="9"/>
        <v>9</v>
      </c>
      <c r="AZ12" s="32"/>
      <c r="BA12" s="33">
        <f t="shared" si="10"/>
        <v>-18</v>
      </c>
    </row>
    <row r="13" spans="1:53" ht="3.75" customHeight="1" thickTop="1" x14ac:dyDescent="0.25">
      <c r="B13" s="42"/>
      <c r="C13" s="43"/>
      <c r="D13" s="43"/>
      <c r="E13" s="44"/>
      <c r="F13" s="42"/>
      <c r="G13" s="43"/>
      <c r="H13" s="43"/>
      <c r="I13" s="44"/>
      <c r="J13" s="42"/>
      <c r="K13" s="43"/>
      <c r="L13" s="43"/>
      <c r="M13" s="44"/>
      <c r="N13" s="42"/>
      <c r="O13" s="43"/>
      <c r="P13" s="43"/>
      <c r="Q13" s="44"/>
      <c r="R13" s="42"/>
      <c r="S13" s="43"/>
      <c r="T13" s="43"/>
      <c r="U13" s="44"/>
      <c r="V13" s="42"/>
      <c r="W13" s="43"/>
      <c r="X13" s="43"/>
      <c r="Y13" s="44"/>
      <c r="Z13" s="42"/>
      <c r="AA13" s="43"/>
      <c r="AB13" s="43"/>
      <c r="AC13" s="44"/>
      <c r="AH13" s="42"/>
      <c r="AI13" s="43"/>
      <c r="AJ13" s="43"/>
      <c r="AK13" s="44"/>
      <c r="AQ13" s="45"/>
      <c r="AR13" s="9"/>
      <c r="AS13" s="9"/>
      <c r="AT13" s="9"/>
      <c r="AU13" s="46"/>
      <c r="AV13" s="46"/>
      <c r="AW13" s="47"/>
    </row>
    <row r="14" spans="1:53" ht="24.6" x14ac:dyDescent="0.4">
      <c r="A14" s="48">
        <v>1</v>
      </c>
      <c r="B14" s="49"/>
      <c r="D14" s="10"/>
      <c r="K14" s="52"/>
      <c r="L14" s="85" t="str">
        <f>($A$3)</f>
        <v>Pákai</v>
      </c>
      <c r="M14" s="52"/>
      <c r="N14" s="50">
        <v>3</v>
      </c>
      <c r="O14" s="51" t="s">
        <v>33</v>
      </c>
      <c r="P14" s="50">
        <v>0</v>
      </c>
      <c r="R14" s="6" t="str">
        <f>($A$12)</f>
        <v>Leányvári</v>
      </c>
      <c r="W14" s="52" t="s">
        <v>164</v>
      </c>
      <c r="Y14" s="10"/>
      <c r="AY14" s="58"/>
    </row>
    <row r="15" spans="1:53" ht="21" x14ac:dyDescent="0.4">
      <c r="A15" s="125">
        <v>0.52777777777777779</v>
      </c>
      <c r="B15" s="53"/>
      <c r="L15" s="85" t="str">
        <f>($A$4)</f>
        <v>Terjék</v>
      </c>
      <c r="N15" s="50">
        <v>3</v>
      </c>
      <c r="O15" s="51" t="s">
        <v>33</v>
      </c>
      <c r="P15" s="50">
        <v>0</v>
      </c>
      <c r="R15" s="6" t="str">
        <f>($A$11)</f>
        <v>Mihály II. Z.</v>
      </c>
      <c r="AA15" s="87"/>
      <c r="AI15" s="87"/>
      <c r="AJ15" s="51"/>
      <c r="AK15" s="87"/>
      <c r="AY15" s="58"/>
    </row>
    <row r="16" spans="1:53" ht="21" x14ac:dyDescent="0.4">
      <c r="A16" s="42"/>
      <c r="B16" s="53"/>
      <c r="D16" s="10"/>
      <c r="L16" s="85" t="str">
        <f>($A$5)</f>
        <v>Koczor</v>
      </c>
      <c r="N16" s="50">
        <v>0</v>
      </c>
      <c r="O16" s="51" t="s">
        <v>33</v>
      </c>
      <c r="P16" s="50">
        <v>3</v>
      </c>
      <c r="Q16" s="87" t="s">
        <v>36</v>
      </c>
      <c r="R16" s="6" t="str">
        <f>($A$10)</f>
        <v>Najror</v>
      </c>
      <c r="W16" s="52" t="s">
        <v>164</v>
      </c>
      <c r="Y16" s="10"/>
      <c r="AI16" s="52"/>
      <c r="AJ16" s="52"/>
      <c r="AK16" s="52"/>
      <c r="AY16" s="58"/>
    </row>
    <row r="17" spans="1:51" ht="21" x14ac:dyDescent="0.4">
      <c r="A17" s="42"/>
      <c r="B17" s="53"/>
      <c r="L17" s="85" t="str">
        <f>($A$6)</f>
        <v>Deme</v>
      </c>
      <c r="N17" s="50">
        <v>1</v>
      </c>
      <c r="O17" s="51" t="s">
        <v>33</v>
      </c>
      <c r="P17" s="50">
        <v>0</v>
      </c>
      <c r="R17" s="6" t="str">
        <f>($A$9)</f>
        <v>Theodos</v>
      </c>
      <c r="AA17" s="87"/>
      <c r="AI17" s="87"/>
      <c r="AJ17" s="51"/>
      <c r="AK17" s="87"/>
      <c r="AY17" s="58"/>
    </row>
    <row r="18" spans="1:51" ht="21" x14ac:dyDescent="0.4">
      <c r="A18" s="42"/>
      <c r="B18" s="53"/>
      <c r="D18" s="10"/>
      <c r="L18" s="85" t="str">
        <f>($A$7)</f>
        <v>Lukács L.</v>
      </c>
      <c r="N18" s="50">
        <v>4</v>
      </c>
      <c r="O18" s="51" t="s">
        <v>33</v>
      </c>
      <c r="P18" s="50">
        <v>0</v>
      </c>
      <c r="Q18" s="87" t="s">
        <v>36</v>
      </c>
      <c r="R18" s="6" t="str">
        <f>($A$8)</f>
        <v>Olcsvári</v>
      </c>
      <c r="Y18" s="10"/>
      <c r="AA18" s="52"/>
      <c r="AI18" s="52"/>
      <c r="AJ18" s="52"/>
      <c r="AK18" s="52"/>
      <c r="AY18" s="58"/>
    </row>
    <row r="19" spans="1:51" ht="3.75" customHeight="1" x14ac:dyDescent="0.4">
      <c r="A19" s="42"/>
      <c r="B19" s="53"/>
      <c r="C19" s="54"/>
      <c r="D19" s="55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6"/>
      <c r="P19" s="57"/>
      <c r="Q19" s="56"/>
      <c r="R19" s="53"/>
      <c r="S19" s="53"/>
      <c r="T19" s="53"/>
      <c r="U19" s="53"/>
      <c r="V19" s="53"/>
      <c r="W19" s="53"/>
      <c r="X19" s="53"/>
      <c r="Y19" s="53"/>
      <c r="Z19" s="53"/>
      <c r="AA19" s="56"/>
      <c r="AB19" s="57"/>
      <c r="AC19" s="56"/>
      <c r="AD19" s="53"/>
      <c r="AE19" s="53"/>
      <c r="AF19" s="53"/>
      <c r="AG19" s="53"/>
      <c r="AH19" s="53"/>
      <c r="AI19" s="56"/>
      <c r="AJ19" s="57"/>
      <c r="AK19" s="56"/>
      <c r="AL19" s="53"/>
      <c r="AM19" s="53"/>
      <c r="AN19" s="53"/>
      <c r="AO19" s="53"/>
    </row>
    <row r="20" spans="1:51" ht="24.6" x14ac:dyDescent="0.4">
      <c r="A20" s="48">
        <v>2</v>
      </c>
      <c r="B20" s="88"/>
      <c r="D20" s="10"/>
      <c r="K20" s="52"/>
      <c r="L20" s="85" t="str">
        <f>($A$3)</f>
        <v>Pákai</v>
      </c>
      <c r="M20" s="52"/>
      <c r="N20" s="50">
        <v>3</v>
      </c>
      <c r="O20" s="51" t="s">
        <v>33</v>
      </c>
      <c r="P20" s="50">
        <v>0</v>
      </c>
      <c r="R20" s="6" t="str">
        <f>($A$11)</f>
        <v>Mihály II. Z.</v>
      </c>
      <c r="W20" s="52"/>
      <c r="Y20" s="10"/>
      <c r="AY20" s="58"/>
    </row>
    <row r="21" spans="1:51" ht="21" x14ac:dyDescent="0.4">
      <c r="A21" s="125">
        <v>0.55555555555555558</v>
      </c>
      <c r="B21" s="59"/>
      <c r="L21" s="85" t="str">
        <f>($A$4)</f>
        <v>Terjék</v>
      </c>
      <c r="N21" s="50">
        <v>3</v>
      </c>
      <c r="O21" s="51" t="s">
        <v>33</v>
      </c>
      <c r="P21" s="50">
        <v>3</v>
      </c>
      <c r="Q21" s="87"/>
      <c r="R21" s="6" t="str">
        <f>($A$10)</f>
        <v>Najror</v>
      </c>
      <c r="AA21" s="87"/>
      <c r="AI21" s="87"/>
      <c r="AJ21" s="51"/>
      <c r="AK21" s="87"/>
      <c r="AY21" s="58"/>
    </row>
    <row r="22" spans="1:51" ht="21" x14ac:dyDescent="0.4">
      <c r="A22" s="42"/>
      <c r="B22" s="59"/>
      <c r="D22" s="10"/>
      <c r="L22" s="85" t="str">
        <f>($A$5)</f>
        <v>Koczor</v>
      </c>
      <c r="N22" s="50">
        <v>0</v>
      </c>
      <c r="O22" s="51" t="s">
        <v>33</v>
      </c>
      <c r="P22" s="50">
        <v>3</v>
      </c>
      <c r="Q22" s="87" t="s">
        <v>36</v>
      </c>
      <c r="R22" s="6" t="str">
        <f>($A$9)</f>
        <v>Theodos</v>
      </c>
      <c r="W22" s="52" t="s">
        <v>164</v>
      </c>
      <c r="Y22" s="10"/>
      <c r="AI22" s="52"/>
      <c r="AJ22" s="52"/>
      <c r="AK22" s="52"/>
      <c r="AY22" s="58"/>
    </row>
    <row r="23" spans="1:51" ht="21" x14ac:dyDescent="0.4">
      <c r="A23" s="42"/>
      <c r="B23" s="59"/>
      <c r="L23" s="85" t="str">
        <f>($A$6)</f>
        <v>Deme</v>
      </c>
      <c r="N23" s="50">
        <v>1</v>
      </c>
      <c r="O23" s="51" t="s">
        <v>33</v>
      </c>
      <c r="P23" s="50">
        <v>0</v>
      </c>
      <c r="Q23" s="87" t="s">
        <v>36</v>
      </c>
      <c r="R23" s="6" t="str">
        <f>($A$8)</f>
        <v>Olcsvári</v>
      </c>
      <c r="AA23" s="87"/>
      <c r="AI23" s="87"/>
      <c r="AJ23" s="51"/>
      <c r="AK23" s="87"/>
      <c r="AY23" s="58"/>
    </row>
    <row r="24" spans="1:51" ht="21" x14ac:dyDescent="0.4">
      <c r="A24" s="42"/>
      <c r="B24" s="59"/>
      <c r="D24" s="10"/>
      <c r="L24" s="85" t="str">
        <f>($A$7)</f>
        <v>Lukács L.</v>
      </c>
      <c r="N24" s="50">
        <v>3</v>
      </c>
      <c r="O24" s="51" t="s">
        <v>33</v>
      </c>
      <c r="P24" s="50">
        <v>0</v>
      </c>
      <c r="Q24" s="87" t="s">
        <v>36</v>
      </c>
      <c r="R24" s="6" t="str">
        <f>($A$12)</f>
        <v>Leányvári</v>
      </c>
      <c r="W24" s="52" t="s">
        <v>164</v>
      </c>
      <c r="Y24" s="10"/>
      <c r="AI24" s="52"/>
      <c r="AJ24" s="52"/>
      <c r="AK24" s="52"/>
      <c r="AY24" s="58"/>
    </row>
    <row r="25" spans="1:51" ht="3.75" customHeight="1" x14ac:dyDescent="0.4">
      <c r="A25" s="42"/>
      <c r="B25" s="59"/>
      <c r="C25" s="89"/>
      <c r="D25" s="9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91"/>
      <c r="P25" s="92"/>
      <c r="Q25" s="91"/>
      <c r="R25" s="59"/>
      <c r="S25" s="59"/>
      <c r="T25" s="59"/>
      <c r="U25" s="59"/>
      <c r="V25" s="59"/>
      <c r="W25" s="59"/>
      <c r="X25" s="59"/>
      <c r="Y25" s="59"/>
      <c r="Z25" s="59"/>
      <c r="AA25" s="91"/>
      <c r="AB25" s="92"/>
      <c r="AC25" s="91"/>
      <c r="AD25" s="59"/>
      <c r="AE25" s="59"/>
      <c r="AF25" s="59"/>
      <c r="AG25" s="59"/>
      <c r="AH25" s="59"/>
      <c r="AI25" s="91"/>
      <c r="AJ25" s="92"/>
      <c r="AK25" s="91"/>
      <c r="AL25" s="59"/>
      <c r="AM25" s="59"/>
      <c r="AN25" s="59"/>
      <c r="AO25" s="59"/>
    </row>
    <row r="26" spans="1:51" ht="24.6" x14ac:dyDescent="0.4">
      <c r="A26" s="48">
        <v>3</v>
      </c>
      <c r="B26" s="49"/>
      <c r="D26" s="10"/>
      <c r="K26" s="52"/>
      <c r="L26" s="85" t="str">
        <f>($A$3)</f>
        <v>Pákai</v>
      </c>
      <c r="M26" s="52"/>
      <c r="N26" s="50">
        <v>3</v>
      </c>
      <c r="O26" s="51" t="s">
        <v>33</v>
      </c>
      <c r="P26" s="50">
        <v>0</v>
      </c>
      <c r="R26" s="6" t="str">
        <f>($A$10)</f>
        <v>Najror</v>
      </c>
      <c r="W26" s="52"/>
      <c r="Y26" s="10"/>
      <c r="AY26" s="58"/>
    </row>
    <row r="27" spans="1:51" ht="21" x14ac:dyDescent="0.4">
      <c r="A27" s="125">
        <v>0.58333333333333337</v>
      </c>
      <c r="B27" s="53"/>
      <c r="L27" s="85" t="str">
        <f>($A$4)</f>
        <v>Terjék</v>
      </c>
      <c r="N27" s="50">
        <v>5</v>
      </c>
      <c r="O27" s="51" t="s">
        <v>33</v>
      </c>
      <c r="P27" s="50">
        <v>3</v>
      </c>
      <c r="R27" s="6" t="str">
        <f>($A$9)</f>
        <v>Theodos</v>
      </c>
      <c r="AA27" s="87"/>
      <c r="AI27" s="87"/>
      <c r="AJ27" s="51"/>
      <c r="AK27" s="87"/>
      <c r="AY27" s="58"/>
    </row>
    <row r="28" spans="1:51" ht="21" x14ac:dyDescent="0.4">
      <c r="A28" s="42"/>
      <c r="B28" s="53"/>
      <c r="D28" s="10"/>
      <c r="L28" s="85" t="str">
        <f>($A$5)</f>
        <v>Koczor</v>
      </c>
      <c r="N28" s="50">
        <v>0</v>
      </c>
      <c r="O28" s="51" t="s">
        <v>33</v>
      </c>
      <c r="P28" s="50">
        <v>3</v>
      </c>
      <c r="Q28" s="87"/>
      <c r="R28" s="6" t="str">
        <f>($A$8)</f>
        <v>Olcsvári</v>
      </c>
      <c r="W28" s="52" t="s">
        <v>164</v>
      </c>
      <c r="Y28" s="10"/>
      <c r="AI28" s="52"/>
      <c r="AJ28" s="52"/>
      <c r="AK28" s="52"/>
      <c r="AY28" s="58"/>
    </row>
    <row r="29" spans="1:51" ht="21" x14ac:dyDescent="0.4">
      <c r="A29" s="42"/>
      <c r="B29" s="53"/>
      <c r="L29" s="85" t="str">
        <f>($A$6)</f>
        <v>Deme</v>
      </c>
      <c r="N29" s="50">
        <v>1</v>
      </c>
      <c r="O29" s="51" t="s">
        <v>33</v>
      </c>
      <c r="P29" s="50">
        <v>0</v>
      </c>
      <c r="R29" s="6" t="str">
        <f>($A$7)</f>
        <v>Lukács L.</v>
      </c>
      <c r="AA29" s="87"/>
      <c r="AI29" s="87"/>
      <c r="AJ29" s="51"/>
      <c r="AK29" s="87"/>
      <c r="AY29" s="58"/>
    </row>
    <row r="30" spans="1:51" ht="21" x14ac:dyDescent="0.4">
      <c r="A30" s="42"/>
      <c r="B30" s="53"/>
      <c r="D30" s="10"/>
      <c r="L30" s="85" t="str">
        <f>($A$11)</f>
        <v>Mihály II. Z.</v>
      </c>
      <c r="N30" s="50">
        <v>3</v>
      </c>
      <c r="O30" s="51" t="s">
        <v>33</v>
      </c>
      <c r="P30" s="50">
        <v>0</v>
      </c>
      <c r="Q30" s="87" t="s">
        <v>36</v>
      </c>
      <c r="R30" s="6" t="str">
        <f>($A$12)</f>
        <v>Leányvári</v>
      </c>
      <c r="W30" s="52" t="s">
        <v>164</v>
      </c>
      <c r="Y30" s="10"/>
      <c r="AI30" s="52"/>
      <c r="AJ30" s="52"/>
      <c r="AK30" s="52"/>
      <c r="AY30" s="58"/>
    </row>
    <row r="31" spans="1:51" ht="3.75" customHeight="1" x14ac:dyDescent="0.4">
      <c r="A31" s="42"/>
      <c r="B31" s="53"/>
      <c r="C31" s="54"/>
      <c r="D31" s="55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6"/>
      <c r="P31" s="57"/>
      <c r="Q31" s="56"/>
      <c r="R31" s="53"/>
      <c r="S31" s="53"/>
      <c r="T31" s="53"/>
      <c r="U31" s="53"/>
      <c r="V31" s="53"/>
      <c r="W31" s="53"/>
      <c r="X31" s="53"/>
      <c r="Y31" s="53"/>
      <c r="Z31" s="53"/>
      <c r="AA31" s="56"/>
      <c r="AB31" s="57"/>
      <c r="AC31" s="56"/>
      <c r="AD31" s="53"/>
      <c r="AE31" s="53"/>
      <c r="AF31" s="53"/>
      <c r="AG31" s="53"/>
      <c r="AH31" s="53"/>
      <c r="AI31" s="56"/>
      <c r="AJ31" s="57"/>
      <c r="AK31" s="56"/>
      <c r="AL31" s="53"/>
      <c r="AM31" s="53"/>
      <c r="AN31" s="53"/>
      <c r="AO31" s="53"/>
    </row>
    <row r="32" spans="1:51" ht="24.6" x14ac:dyDescent="0.4">
      <c r="A32" s="48">
        <v>4</v>
      </c>
      <c r="B32" s="88"/>
      <c r="D32" s="10"/>
      <c r="K32" s="52"/>
      <c r="L32" s="85" t="str">
        <f>($A$3)</f>
        <v>Pákai</v>
      </c>
      <c r="M32" s="52"/>
      <c r="N32" s="50">
        <v>2</v>
      </c>
      <c r="O32" s="51" t="s">
        <v>33</v>
      </c>
      <c r="P32" s="50">
        <v>0</v>
      </c>
      <c r="R32" s="6" t="str">
        <f>($A$9)</f>
        <v>Theodos</v>
      </c>
      <c r="W32" s="52"/>
      <c r="Y32" s="10"/>
      <c r="AY32" s="58"/>
    </row>
    <row r="33" spans="1:51" ht="21" x14ac:dyDescent="0.4">
      <c r="A33" s="125">
        <v>0.41666666666666669</v>
      </c>
      <c r="B33" s="59"/>
      <c r="L33" s="85" t="str">
        <f>($A$8)</f>
        <v>Olcsvári</v>
      </c>
      <c r="N33" s="50">
        <v>1</v>
      </c>
      <c r="O33" s="51" t="s">
        <v>33</v>
      </c>
      <c r="P33" s="50">
        <v>0</v>
      </c>
      <c r="R33" s="6" t="str">
        <f>($A$4)</f>
        <v>Terjék</v>
      </c>
      <c r="AA33" s="87"/>
      <c r="AI33" s="87"/>
      <c r="AJ33" s="51"/>
      <c r="AK33" s="87"/>
      <c r="AY33" s="58"/>
    </row>
    <row r="34" spans="1:51" ht="21" x14ac:dyDescent="0.4">
      <c r="A34" s="42"/>
      <c r="B34" s="59"/>
      <c r="D34" s="10"/>
      <c r="L34" s="85" t="str">
        <f>($A$5)</f>
        <v>Koczor</v>
      </c>
      <c r="N34" s="50">
        <v>0</v>
      </c>
      <c r="O34" s="51" t="s">
        <v>33</v>
      </c>
      <c r="P34" s="50">
        <v>3</v>
      </c>
      <c r="Q34" s="87"/>
      <c r="R34" s="6" t="str">
        <f>($A$7)</f>
        <v>Lukács L.</v>
      </c>
      <c r="W34" s="52" t="s">
        <v>164</v>
      </c>
      <c r="Y34" s="10"/>
      <c r="AI34" s="52"/>
      <c r="AJ34" s="52"/>
      <c r="AK34" s="52"/>
      <c r="AY34" s="58"/>
    </row>
    <row r="35" spans="1:51" ht="21" x14ac:dyDescent="0.4">
      <c r="A35" s="42"/>
      <c r="B35" s="59"/>
      <c r="L35" s="85" t="str">
        <f>($A$6)</f>
        <v>Deme</v>
      </c>
      <c r="N35" s="50">
        <v>2</v>
      </c>
      <c r="O35" s="51" t="s">
        <v>33</v>
      </c>
      <c r="P35" s="50">
        <v>0</v>
      </c>
      <c r="R35" s="6" t="str">
        <f>($A$12)</f>
        <v>Leányvári</v>
      </c>
      <c r="AA35" s="87"/>
      <c r="AI35" s="87"/>
      <c r="AJ35" s="51"/>
      <c r="AK35" s="87"/>
      <c r="AY35" s="58"/>
    </row>
    <row r="36" spans="1:51" ht="21" x14ac:dyDescent="0.4">
      <c r="A36" s="42"/>
      <c r="B36" s="59"/>
      <c r="D36" s="10"/>
      <c r="L36" s="85" t="str">
        <f>($A$10)</f>
        <v>Najror</v>
      </c>
      <c r="N36" s="50">
        <v>4</v>
      </c>
      <c r="O36" s="51" t="s">
        <v>33</v>
      </c>
      <c r="P36" s="50">
        <v>0</v>
      </c>
      <c r="Q36" s="87" t="s">
        <v>36</v>
      </c>
      <c r="R36" s="6" t="str">
        <f>($A$11)</f>
        <v>Mihály II. Z.</v>
      </c>
      <c r="Y36" s="10"/>
      <c r="AA36" s="52"/>
      <c r="AI36" s="52"/>
      <c r="AJ36" s="52"/>
      <c r="AK36" s="52"/>
      <c r="AY36" s="58"/>
    </row>
    <row r="37" spans="1:51" ht="3.75" customHeight="1" x14ac:dyDescent="0.4">
      <c r="A37" s="42"/>
      <c r="B37" s="59"/>
      <c r="C37" s="89"/>
      <c r="D37" s="90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91"/>
      <c r="P37" s="92"/>
      <c r="Q37" s="91"/>
      <c r="R37" s="59"/>
      <c r="S37" s="59"/>
      <c r="T37" s="59"/>
      <c r="U37" s="59"/>
      <c r="V37" s="59"/>
      <c r="W37" s="59"/>
      <c r="X37" s="59"/>
      <c r="Y37" s="59"/>
      <c r="Z37" s="59"/>
      <c r="AA37" s="91"/>
      <c r="AB37" s="92"/>
      <c r="AC37" s="91"/>
      <c r="AD37" s="59"/>
      <c r="AE37" s="59"/>
      <c r="AF37" s="59"/>
      <c r="AG37" s="59"/>
      <c r="AH37" s="59"/>
      <c r="AI37" s="91"/>
      <c r="AJ37" s="92"/>
      <c r="AK37" s="91"/>
      <c r="AL37" s="59"/>
      <c r="AM37" s="59"/>
      <c r="AN37" s="59"/>
      <c r="AO37" s="59"/>
    </row>
    <row r="38" spans="1:51" ht="24.6" x14ac:dyDescent="0.4">
      <c r="A38" s="48">
        <v>5</v>
      </c>
      <c r="B38" s="49"/>
      <c r="D38" s="10"/>
      <c r="K38" s="52"/>
      <c r="L38" s="85" t="str">
        <f>($A$3)</f>
        <v>Pákai</v>
      </c>
      <c r="M38" s="52"/>
      <c r="N38" s="50">
        <v>3</v>
      </c>
      <c r="O38" s="51" t="s">
        <v>33</v>
      </c>
      <c r="P38" s="50">
        <v>0</v>
      </c>
      <c r="R38" s="6" t="str">
        <f>($A$8)</f>
        <v>Olcsvári</v>
      </c>
      <c r="W38" s="52"/>
      <c r="Y38" s="10"/>
      <c r="AY38" s="58"/>
    </row>
    <row r="39" spans="1:51" ht="21" x14ac:dyDescent="0.4">
      <c r="A39" s="125">
        <v>0.61111111111111116</v>
      </c>
      <c r="B39" s="53"/>
      <c r="L39" s="85" t="str">
        <f>($A$4)</f>
        <v>Terjék</v>
      </c>
      <c r="N39" s="50">
        <v>4</v>
      </c>
      <c r="O39" s="51" t="s">
        <v>33</v>
      </c>
      <c r="P39" s="50">
        <v>3</v>
      </c>
      <c r="R39" s="6" t="str">
        <f>($A$7)</f>
        <v>Lukács L.</v>
      </c>
      <c r="AA39" s="87"/>
      <c r="AB39" s="51"/>
      <c r="AC39" s="87"/>
      <c r="AI39" s="87"/>
      <c r="AJ39" s="51"/>
      <c r="AK39" s="87"/>
      <c r="AY39" s="58"/>
    </row>
    <row r="40" spans="1:51" ht="21" x14ac:dyDescent="0.4">
      <c r="A40" s="42"/>
      <c r="B40" s="53"/>
      <c r="D40" s="10"/>
      <c r="L40" s="85" t="str">
        <f>($A$5)</f>
        <v>Koczor</v>
      </c>
      <c r="N40" s="50">
        <v>0</v>
      </c>
      <c r="O40" s="51" t="s">
        <v>33</v>
      </c>
      <c r="P40" s="50">
        <v>3</v>
      </c>
      <c r="Q40" s="87"/>
      <c r="R40" s="6" t="str">
        <f>($A$6)</f>
        <v>Deme</v>
      </c>
      <c r="W40" s="52" t="s">
        <v>164</v>
      </c>
      <c r="Y40" s="10"/>
      <c r="AB40" s="52"/>
      <c r="AC40" s="52"/>
      <c r="AI40" s="52"/>
      <c r="AJ40" s="52"/>
      <c r="AK40" s="52"/>
      <c r="AY40" s="58"/>
    </row>
    <row r="41" spans="1:51" ht="21" x14ac:dyDescent="0.4">
      <c r="A41" s="42"/>
      <c r="B41" s="53"/>
      <c r="L41" s="85" t="str">
        <f>($A$9)</f>
        <v>Theodos</v>
      </c>
      <c r="N41" s="50">
        <v>1</v>
      </c>
      <c r="O41" s="51" t="s">
        <v>33</v>
      </c>
      <c r="P41" s="50">
        <v>0</v>
      </c>
      <c r="R41" s="6" t="str">
        <f>($A$11)</f>
        <v>Mihály II. Z.</v>
      </c>
      <c r="AA41" s="87"/>
      <c r="AB41" s="51"/>
      <c r="AC41" s="87"/>
      <c r="AI41" s="87"/>
      <c r="AJ41" s="51"/>
      <c r="AK41" s="87"/>
      <c r="AY41" s="58"/>
    </row>
    <row r="42" spans="1:51" ht="21" x14ac:dyDescent="0.4">
      <c r="A42" s="42"/>
      <c r="B42" s="53"/>
      <c r="D42" s="10"/>
      <c r="L42" s="85" t="str">
        <f>($A$10)</f>
        <v>Najror</v>
      </c>
      <c r="N42" s="50">
        <v>3</v>
      </c>
      <c r="O42" s="51" t="s">
        <v>33</v>
      </c>
      <c r="P42" s="50">
        <v>0</v>
      </c>
      <c r="Q42" s="87" t="s">
        <v>36</v>
      </c>
      <c r="R42" s="6" t="str">
        <f>($A$12)</f>
        <v>Leányvári</v>
      </c>
      <c r="W42" s="52" t="s">
        <v>164</v>
      </c>
      <c r="Y42" s="10"/>
      <c r="AB42" s="52"/>
      <c r="AC42" s="52"/>
      <c r="AI42" s="52"/>
      <c r="AJ42" s="52"/>
      <c r="AK42" s="52"/>
      <c r="AY42" s="58"/>
    </row>
    <row r="43" spans="1:51" ht="3.75" customHeight="1" x14ac:dyDescent="0.4">
      <c r="A43" s="42"/>
      <c r="B43" s="53"/>
      <c r="C43" s="54"/>
      <c r="D43" s="55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6"/>
      <c r="P43" s="57"/>
      <c r="Q43" s="56"/>
      <c r="R43" s="53"/>
      <c r="S43" s="53"/>
      <c r="T43" s="53"/>
      <c r="U43" s="53"/>
      <c r="V43" s="53"/>
      <c r="W43" s="53"/>
      <c r="X43" s="53"/>
      <c r="Y43" s="53"/>
      <c r="Z43" s="53"/>
      <c r="AA43" s="56"/>
      <c r="AB43" s="57"/>
      <c r="AC43" s="56"/>
      <c r="AD43" s="53"/>
      <c r="AE43" s="53"/>
      <c r="AF43" s="53"/>
      <c r="AG43" s="53"/>
      <c r="AH43" s="53"/>
      <c r="AI43" s="56"/>
      <c r="AJ43" s="57"/>
      <c r="AK43" s="56"/>
      <c r="AL43" s="53"/>
      <c r="AM43" s="53"/>
      <c r="AN43" s="53"/>
      <c r="AO43" s="53"/>
    </row>
    <row r="44" spans="1:51" ht="24.6" x14ac:dyDescent="0.4">
      <c r="A44" s="48">
        <v>6</v>
      </c>
      <c r="B44" s="88"/>
      <c r="D44" s="10"/>
      <c r="K44" s="52"/>
      <c r="L44" s="85" t="str">
        <f>($A$3)</f>
        <v>Pákai</v>
      </c>
      <c r="M44" s="52"/>
      <c r="N44" s="50">
        <v>0</v>
      </c>
      <c r="O44" s="51" t="s">
        <v>33</v>
      </c>
      <c r="P44" s="50">
        <v>1</v>
      </c>
      <c r="R44" s="6" t="str">
        <f>($A$7)</f>
        <v>Lukács L.</v>
      </c>
      <c r="W44" s="52"/>
      <c r="Y44" s="10"/>
      <c r="AY44" s="58"/>
    </row>
    <row r="45" spans="1:51" ht="21" x14ac:dyDescent="0.4">
      <c r="A45" s="125">
        <v>0.63888888888888884</v>
      </c>
      <c r="B45" s="59"/>
      <c r="L45" s="85" t="str">
        <f>($A$4)</f>
        <v>Terjék</v>
      </c>
      <c r="N45" s="50">
        <v>0</v>
      </c>
      <c r="O45" s="51" t="s">
        <v>33</v>
      </c>
      <c r="P45" s="50">
        <v>0</v>
      </c>
      <c r="R45" s="6" t="str">
        <f>($A$6)</f>
        <v>Deme</v>
      </c>
      <c r="AA45" s="87"/>
      <c r="AB45" s="51"/>
      <c r="AC45" s="87"/>
      <c r="AI45" s="87"/>
      <c r="AJ45" s="51"/>
      <c r="AK45" s="87"/>
      <c r="AY45" s="58"/>
    </row>
    <row r="46" spans="1:51" ht="21" x14ac:dyDescent="0.4">
      <c r="A46" s="42"/>
      <c r="B46" s="59"/>
      <c r="D46" s="10"/>
      <c r="L46" s="85" t="str">
        <f>($A$5)</f>
        <v>Koczor</v>
      </c>
      <c r="N46" s="50">
        <v>0</v>
      </c>
      <c r="O46" s="51" t="s">
        <v>33</v>
      </c>
      <c r="P46" s="50">
        <v>3</v>
      </c>
      <c r="Q46" s="87"/>
      <c r="R46" s="6" t="str">
        <f>($A$12)</f>
        <v>Leányvári</v>
      </c>
      <c r="W46" s="52" t="s">
        <v>164</v>
      </c>
      <c r="Y46" s="10"/>
      <c r="AB46" s="52"/>
      <c r="AC46" s="52"/>
      <c r="AI46" s="52"/>
      <c r="AJ46" s="52"/>
      <c r="AK46" s="52"/>
      <c r="AY46" s="58"/>
    </row>
    <row r="47" spans="1:51" ht="21" x14ac:dyDescent="0.4">
      <c r="A47" s="42"/>
      <c r="B47" s="59"/>
      <c r="L47" s="85" t="str">
        <f>($A$8)</f>
        <v>Olcsvári</v>
      </c>
      <c r="N47" s="50">
        <v>1</v>
      </c>
      <c r="O47" s="51" t="s">
        <v>33</v>
      </c>
      <c r="P47" s="50">
        <v>1</v>
      </c>
      <c r="R47" s="6" t="str">
        <f>($A$11)</f>
        <v>Mihály II. Z.</v>
      </c>
      <c r="AA47" s="87"/>
      <c r="AB47" s="51"/>
      <c r="AC47" s="87"/>
      <c r="AI47" s="87"/>
      <c r="AJ47" s="51"/>
      <c r="AK47" s="87"/>
      <c r="AY47" s="58"/>
    </row>
    <row r="48" spans="1:51" ht="21" x14ac:dyDescent="0.4">
      <c r="A48" s="42"/>
      <c r="B48" s="59"/>
      <c r="D48" s="10"/>
      <c r="L48" s="85" t="str">
        <f>($A$9)</f>
        <v>Theodos</v>
      </c>
      <c r="N48" s="50">
        <v>1</v>
      </c>
      <c r="O48" s="51" t="s">
        <v>33</v>
      </c>
      <c r="P48" s="50">
        <v>0</v>
      </c>
      <c r="Q48" s="87" t="s">
        <v>36</v>
      </c>
      <c r="R48" s="6" t="str">
        <f>($A$10)</f>
        <v>Najror</v>
      </c>
      <c r="Y48" s="10"/>
      <c r="AA48" s="52"/>
      <c r="AB48" s="52"/>
      <c r="AC48" s="52"/>
      <c r="AI48" s="52"/>
      <c r="AJ48" s="52"/>
      <c r="AK48" s="52"/>
      <c r="AY48" s="58"/>
    </row>
    <row r="49" spans="1:51" ht="3.75" customHeight="1" x14ac:dyDescent="0.4">
      <c r="A49" s="42"/>
      <c r="B49" s="59"/>
      <c r="C49" s="89"/>
      <c r="D49" s="90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91"/>
      <c r="P49" s="92"/>
      <c r="Q49" s="91"/>
      <c r="R49" s="59"/>
      <c r="S49" s="59"/>
      <c r="T49" s="59"/>
      <c r="U49" s="59"/>
      <c r="V49" s="59"/>
      <c r="W49" s="59"/>
      <c r="X49" s="59"/>
      <c r="Y49" s="59"/>
      <c r="Z49" s="59"/>
      <c r="AA49" s="91"/>
      <c r="AB49" s="92"/>
      <c r="AC49" s="91"/>
      <c r="AD49" s="59"/>
      <c r="AE49" s="59"/>
      <c r="AF49" s="59"/>
      <c r="AG49" s="59"/>
      <c r="AH49" s="59"/>
      <c r="AI49" s="91"/>
      <c r="AJ49" s="92"/>
      <c r="AK49" s="91"/>
      <c r="AL49" s="59"/>
      <c r="AM49" s="59"/>
      <c r="AN49" s="59"/>
      <c r="AO49" s="59"/>
    </row>
    <row r="50" spans="1:51" ht="24.6" x14ac:dyDescent="0.4">
      <c r="A50" s="48">
        <v>7</v>
      </c>
      <c r="B50" s="49"/>
      <c r="D50" s="10"/>
      <c r="K50" s="52"/>
      <c r="L50" s="85" t="str">
        <f>($A$3)</f>
        <v>Pákai</v>
      </c>
      <c r="M50" s="52"/>
      <c r="N50" s="50">
        <v>2</v>
      </c>
      <c r="O50" s="51" t="s">
        <v>33</v>
      </c>
      <c r="P50" s="50">
        <v>0</v>
      </c>
      <c r="R50" s="6" t="str">
        <f>($A$6)</f>
        <v>Deme</v>
      </c>
      <c r="W50" s="52"/>
      <c r="Y50" s="10"/>
      <c r="AY50" s="58"/>
    </row>
    <row r="51" spans="1:51" ht="21" x14ac:dyDescent="0.4">
      <c r="A51" s="125">
        <v>0.44444444444444442</v>
      </c>
      <c r="B51" s="53"/>
      <c r="L51" s="85" t="str">
        <f>($A$4)</f>
        <v>Terjék</v>
      </c>
      <c r="N51" s="50">
        <v>3</v>
      </c>
      <c r="O51" s="51" t="s">
        <v>33</v>
      </c>
      <c r="P51" s="50">
        <v>0</v>
      </c>
      <c r="R51" s="6" t="str">
        <f>($A$5)</f>
        <v>Koczor</v>
      </c>
      <c r="W51" s="52" t="s">
        <v>164</v>
      </c>
      <c r="Y51" s="10"/>
      <c r="AB51" s="51"/>
      <c r="AC51" s="87"/>
      <c r="AI51" s="87"/>
      <c r="AJ51" s="51"/>
      <c r="AK51" s="87"/>
      <c r="AY51" s="58"/>
    </row>
    <row r="52" spans="1:51" ht="21" x14ac:dyDescent="0.4">
      <c r="A52" s="42"/>
      <c r="B52" s="53"/>
      <c r="D52" s="10"/>
      <c r="L52" s="85" t="str">
        <f>($A$7)</f>
        <v>Lukács L.</v>
      </c>
      <c r="N52" s="50">
        <v>1</v>
      </c>
      <c r="O52" s="51" t="s">
        <v>33</v>
      </c>
      <c r="P52" s="50">
        <v>2</v>
      </c>
      <c r="Q52" s="87"/>
      <c r="R52" s="6" t="str">
        <f>($A$11)</f>
        <v>Mihály II. Z.</v>
      </c>
      <c r="Y52" s="10"/>
      <c r="AA52" s="52"/>
      <c r="AB52" s="52"/>
      <c r="AC52" s="52"/>
      <c r="AI52" s="52"/>
      <c r="AJ52" s="52"/>
      <c r="AK52" s="52"/>
      <c r="AY52" s="58"/>
    </row>
    <row r="53" spans="1:51" ht="21" x14ac:dyDescent="0.4">
      <c r="A53" s="42"/>
      <c r="B53" s="53"/>
      <c r="L53" s="85" t="str">
        <f>($A$8)</f>
        <v>Olcsvári</v>
      </c>
      <c r="N53" s="50">
        <v>2</v>
      </c>
      <c r="O53" s="51" t="s">
        <v>33</v>
      </c>
      <c r="P53" s="50">
        <v>1</v>
      </c>
      <c r="R53" s="6" t="str">
        <f>($A$10)</f>
        <v>Najror</v>
      </c>
      <c r="AA53" s="87"/>
      <c r="AB53" s="51"/>
      <c r="AC53" s="87"/>
      <c r="AI53" s="87"/>
      <c r="AJ53" s="51"/>
      <c r="AK53" s="87"/>
      <c r="AY53" s="58"/>
    </row>
    <row r="54" spans="1:51" ht="21" x14ac:dyDescent="0.4">
      <c r="A54" s="42"/>
      <c r="B54" s="53"/>
      <c r="D54" s="10"/>
      <c r="L54" s="85" t="str">
        <f>($A$9)</f>
        <v>Theodos</v>
      </c>
      <c r="N54" s="50">
        <v>1</v>
      </c>
      <c r="O54" s="51" t="s">
        <v>33</v>
      </c>
      <c r="P54" s="50">
        <v>0</v>
      </c>
      <c r="Q54" s="87" t="s">
        <v>36</v>
      </c>
      <c r="R54" s="6" t="str">
        <f>($A$12)</f>
        <v>Leányvári</v>
      </c>
      <c r="Y54" s="10"/>
      <c r="AA54" s="52"/>
      <c r="AB54" s="52"/>
      <c r="AC54" s="52"/>
      <c r="AI54" s="52"/>
      <c r="AJ54" s="52"/>
      <c r="AK54" s="52"/>
      <c r="AY54" s="58"/>
    </row>
    <row r="55" spans="1:51" ht="3.75" customHeight="1" x14ac:dyDescent="0.4">
      <c r="A55" s="42"/>
      <c r="B55" s="53"/>
      <c r="C55" s="54"/>
      <c r="D55" s="55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6"/>
      <c r="P55" s="57"/>
      <c r="Q55" s="56"/>
      <c r="R55" s="53"/>
      <c r="S55" s="53"/>
      <c r="T55" s="53"/>
      <c r="U55" s="53"/>
      <c r="V55" s="53"/>
      <c r="W55" s="53"/>
      <c r="X55" s="53"/>
      <c r="Y55" s="53"/>
      <c r="Z55" s="53"/>
      <c r="AA55" s="56"/>
      <c r="AB55" s="57"/>
      <c r="AC55" s="56"/>
      <c r="AD55" s="53"/>
      <c r="AE55" s="53"/>
      <c r="AF55" s="53"/>
      <c r="AG55" s="53"/>
      <c r="AH55" s="53"/>
      <c r="AI55" s="56"/>
      <c r="AJ55" s="57"/>
      <c r="AK55" s="56"/>
      <c r="AL55" s="53"/>
      <c r="AM55" s="53"/>
      <c r="AN55" s="53"/>
      <c r="AO55" s="53"/>
    </row>
    <row r="56" spans="1:51" ht="24.6" x14ac:dyDescent="0.4">
      <c r="A56" s="48">
        <v>8</v>
      </c>
      <c r="B56" s="88"/>
      <c r="D56" s="10"/>
      <c r="K56" s="52"/>
      <c r="L56" s="85" t="str">
        <f>($A$3)</f>
        <v>Pákai</v>
      </c>
      <c r="M56" s="52"/>
      <c r="N56" s="50">
        <v>3</v>
      </c>
      <c r="O56" s="51" t="s">
        <v>33</v>
      </c>
      <c r="P56" s="50">
        <v>0</v>
      </c>
      <c r="R56" s="6" t="str">
        <f>($A$5)</f>
        <v>Koczor</v>
      </c>
      <c r="W56" s="52" t="s">
        <v>164</v>
      </c>
      <c r="Y56" s="10"/>
      <c r="AY56" s="58"/>
    </row>
    <row r="57" spans="1:51" ht="21" x14ac:dyDescent="0.4">
      <c r="A57" s="125">
        <v>0.47222222222222221</v>
      </c>
      <c r="B57" s="59"/>
      <c r="D57" s="10"/>
      <c r="L57" s="85" t="str">
        <f>($A$4)</f>
        <v>Terjék</v>
      </c>
      <c r="N57" s="50">
        <v>5</v>
      </c>
      <c r="O57" s="51" t="s">
        <v>33</v>
      </c>
      <c r="P57" s="50">
        <v>1</v>
      </c>
      <c r="R57" s="6" t="str">
        <f>($A$12)</f>
        <v>Leányvári</v>
      </c>
      <c r="Y57" s="10"/>
      <c r="AA57" s="52"/>
      <c r="AB57" s="52"/>
      <c r="AC57" s="52"/>
      <c r="AI57" s="52"/>
      <c r="AJ57" s="52"/>
      <c r="AK57" s="52"/>
      <c r="AY57" s="58"/>
    </row>
    <row r="58" spans="1:51" ht="21" x14ac:dyDescent="0.4">
      <c r="A58" s="42"/>
      <c r="B58" s="59"/>
      <c r="D58" s="10"/>
      <c r="L58" s="85" t="str">
        <f>($A$6)</f>
        <v>Deme</v>
      </c>
      <c r="N58" s="50">
        <v>3</v>
      </c>
      <c r="O58" s="51" t="s">
        <v>33</v>
      </c>
      <c r="P58" s="50">
        <v>0</v>
      </c>
      <c r="Q58" s="87"/>
      <c r="R58" s="6" t="str">
        <f>($A$11)</f>
        <v>Mihály II. Z.</v>
      </c>
      <c r="Y58" s="10"/>
      <c r="AA58" s="52"/>
      <c r="AB58" s="52"/>
      <c r="AC58" s="52"/>
      <c r="AI58" s="52"/>
      <c r="AJ58" s="52"/>
      <c r="AK58" s="52"/>
      <c r="AY58" s="58"/>
    </row>
    <row r="59" spans="1:51" ht="21" x14ac:dyDescent="0.4">
      <c r="A59" s="42"/>
      <c r="B59" s="59"/>
      <c r="D59" s="10"/>
      <c r="L59" s="85" t="str">
        <f>($A$7)</f>
        <v>Lukács L.</v>
      </c>
      <c r="N59" s="50">
        <v>0</v>
      </c>
      <c r="O59" s="51" t="s">
        <v>33</v>
      </c>
      <c r="P59" s="50">
        <v>1</v>
      </c>
      <c r="R59" s="6" t="str">
        <f>($A$10)</f>
        <v>Najror</v>
      </c>
      <c r="Y59" s="10"/>
      <c r="AA59" s="52"/>
      <c r="AB59" s="52"/>
      <c r="AC59" s="52"/>
      <c r="AI59" s="52"/>
      <c r="AJ59" s="52"/>
      <c r="AK59" s="52"/>
      <c r="AY59" s="58"/>
    </row>
    <row r="60" spans="1:51" ht="21" x14ac:dyDescent="0.4">
      <c r="A60" s="42"/>
      <c r="B60" s="59"/>
      <c r="D60" s="10"/>
      <c r="L60" s="85" t="str">
        <f>($A$8)</f>
        <v>Olcsvári</v>
      </c>
      <c r="N60" s="50">
        <v>1</v>
      </c>
      <c r="O60" s="51" t="s">
        <v>33</v>
      </c>
      <c r="P60" s="50">
        <v>2</v>
      </c>
      <c r="Q60" s="87" t="s">
        <v>36</v>
      </c>
      <c r="R60" s="6" t="str">
        <f>($A$9)</f>
        <v>Theodos</v>
      </c>
      <c r="Y60" s="10"/>
      <c r="AA60" s="52"/>
      <c r="AB60" s="52"/>
      <c r="AC60" s="52"/>
      <c r="AI60" s="52"/>
      <c r="AJ60" s="52"/>
      <c r="AK60" s="52"/>
      <c r="AY60" s="58"/>
    </row>
    <row r="61" spans="1:51" ht="3.75" customHeight="1" x14ac:dyDescent="0.4">
      <c r="A61" s="42"/>
      <c r="B61" s="59"/>
      <c r="C61" s="89"/>
      <c r="D61" s="90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91"/>
      <c r="P61" s="92"/>
      <c r="Q61" s="91"/>
      <c r="R61" s="59"/>
      <c r="S61" s="59"/>
      <c r="T61" s="59"/>
      <c r="U61" s="59"/>
      <c r="V61" s="59"/>
      <c r="W61" s="59"/>
      <c r="X61" s="59"/>
      <c r="Y61" s="59"/>
      <c r="Z61" s="59"/>
      <c r="AA61" s="91"/>
      <c r="AB61" s="92"/>
      <c r="AC61" s="91"/>
      <c r="AD61" s="59"/>
      <c r="AE61" s="59"/>
      <c r="AF61" s="59"/>
      <c r="AG61" s="59"/>
      <c r="AH61" s="59"/>
      <c r="AI61" s="91"/>
      <c r="AJ61" s="92"/>
      <c r="AK61" s="91"/>
      <c r="AL61" s="59"/>
      <c r="AM61" s="59"/>
      <c r="AN61" s="59"/>
      <c r="AO61" s="59"/>
    </row>
    <row r="62" spans="1:51" ht="24.6" x14ac:dyDescent="0.4">
      <c r="A62" s="48">
        <v>9</v>
      </c>
      <c r="B62" s="49"/>
      <c r="D62" s="10"/>
      <c r="K62" s="52"/>
      <c r="L62" s="85" t="str">
        <f>($A$3)</f>
        <v>Pákai</v>
      </c>
      <c r="M62" s="52"/>
      <c r="N62" s="50">
        <v>0</v>
      </c>
      <c r="O62" s="51" t="s">
        <v>33</v>
      </c>
      <c r="P62" s="50">
        <v>0</v>
      </c>
      <c r="R62" s="6" t="str">
        <f>($A$4)</f>
        <v>Terjék</v>
      </c>
      <c r="W62" s="52"/>
      <c r="Y62" s="10"/>
      <c r="AY62" s="58"/>
    </row>
    <row r="63" spans="1:51" ht="21" x14ac:dyDescent="0.4">
      <c r="A63" s="125">
        <v>0.5</v>
      </c>
      <c r="B63" s="53"/>
      <c r="L63" s="85" t="str">
        <f>($A$5)</f>
        <v>Koczor</v>
      </c>
      <c r="N63" s="50">
        <v>0</v>
      </c>
      <c r="O63" s="51" t="s">
        <v>33</v>
      </c>
      <c r="P63" s="50">
        <v>3</v>
      </c>
      <c r="R63" s="6" t="str">
        <f>($A$11)</f>
        <v>Mihály II. Z.</v>
      </c>
      <c r="W63" s="52" t="s">
        <v>164</v>
      </c>
      <c r="Y63" s="10"/>
      <c r="AB63" s="51"/>
      <c r="AC63" s="87"/>
      <c r="AI63" s="87"/>
      <c r="AJ63" s="51"/>
      <c r="AK63" s="87"/>
      <c r="AY63" s="58"/>
    </row>
    <row r="64" spans="1:51" ht="21" x14ac:dyDescent="0.4">
      <c r="A64" s="42"/>
      <c r="B64" s="53"/>
      <c r="L64" s="85" t="str">
        <f>($A$6)</f>
        <v>Deme</v>
      </c>
      <c r="N64" s="50">
        <v>1</v>
      </c>
      <c r="O64" s="51" t="s">
        <v>33</v>
      </c>
      <c r="P64" s="50">
        <v>1</v>
      </c>
      <c r="Q64" s="87"/>
      <c r="R64" s="6" t="str">
        <f>($A$10)</f>
        <v>Najror</v>
      </c>
      <c r="Y64" s="10"/>
      <c r="AA64" s="52"/>
      <c r="AB64" s="52"/>
      <c r="AC64" s="52"/>
      <c r="AI64" s="52"/>
      <c r="AJ64" s="52"/>
      <c r="AK64" s="52"/>
      <c r="AY64" s="58"/>
    </row>
    <row r="65" spans="1:51" ht="21" x14ac:dyDescent="0.4">
      <c r="A65" s="42"/>
      <c r="B65" s="53"/>
      <c r="L65" s="85" t="str">
        <f>($A$7)</f>
        <v>Lukács L.</v>
      </c>
      <c r="N65" s="50">
        <v>3</v>
      </c>
      <c r="O65" s="51" t="s">
        <v>33</v>
      </c>
      <c r="P65" s="50">
        <v>1</v>
      </c>
      <c r="R65" s="6" t="str">
        <f>($A$9)</f>
        <v>Theodos</v>
      </c>
      <c r="AA65" s="87"/>
      <c r="AB65" s="51"/>
      <c r="AC65" s="87"/>
      <c r="AI65" s="87"/>
      <c r="AJ65" s="51"/>
      <c r="AK65" s="87"/>
      <c r="AY65" s="58"/>
    </row>
    <row r="66" spans="1:51" ht="21" x14ac:dyDescent="0.4">
      <c r="A66" s="42"/>
      <c r="B66" s="53"/>
      <c r="D66" s="10"/>
      <c r="L66" s="85" t="str">
        <f>($A$8)</f>
        <v>Olcsvári</v>
      </c>
      <c r="N66" s="50">
        <v>3</v>
      </c>
      <c r="O66" s="51" t="s">
        <v>33</v>
      </c>
      <c r="P66" s="50">
        <v>1</v>
      </c>
      <c r="Q66" s="87" t="s">
        <v>36</v>
      </c>
      <c r="R66" s="6" t="str">
        <f>($A$12)</f>
        <v>Leányvári</v>
      </c>
      <c r="Y66" s="10"/>
      <c r="AA66" s="52"/>
      <c r="AB66" s="52"/>
      <c r="AC66" s="52"/>
      <c r="AI66" s="52"/>
      <c r="AJ66" s="52"/>
      <c r="AK66" s="52"/>
      <c r="AY66" s="58"/>
    </row>
    <row r="67" spans="1:51" ht="3.75" customHeight="1" x14ac:dyDescent="0.4">
      <c r="A67" s="42"/>
      <c r="B67" s="53"/>
      <c r="C67" s="54"/>
      <c r="D67" s="55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6"/>
      <c r="P67" s="57"/>
      <c r="Q67" s="56"/>
      <c r="R67" s="53"/>
      <c r="S67" s="53"/>
      <c r="T67" s="53"/>
      <c r="U67" s="53"/>
      <c r="V67" s="53"/>
      <c r="W67" s="53"/>
      <c r="X67" s="53"/>
      <c r="Y67" s="53"/>
      <c r="Z67" s="53"/>
      <c r="AA67" s="56"/>
      <c r="AB67" s="57"/>
      <c r="AC67" s="56"/>
      <c r="AD67" s="53"/>
      <c r="AE67" s="53"/>
      <c r="AF67" s="53"/>
      <c r="AG67" s="53"/>
      <c r="AH67" s="53"/>
      <c r="AI67" s="56"/>
      <c r="AJ67" s="57"/>
      <c r="AK67" s="56"/>
      <c r="AL67" s="53"/>
      <c r="AM67" s="53"/>
      <c r="AN67" s="53"/>
      <c r="AO67" s="53"/>
    </row>
  </sheetData>
  <conditionalFormatting sqref="I3 M3:M4 Q3:Q5 U3:U6 Y3:Y7 AC3:AC8 AG3:AG9 AK3:AK10 AO3:AO11 E4:E12 I5:I12 M6:M12 Q7:Q12 U8:U12 Y9:Y12 AC10:AC12 AG11:AG12 AK12">
    <cfRule type="cellIs" dxfId="32" priority="1" stopIfTrue="1" operator="equal">
      <formula>"g"</formula>
    </cfRule>
    <cfRule type="cellIs" dxfId="31" priority="2" stopIfTrue="1" operator="equal">
      <formula>"d"</formula>
    </cfRule>
    <cfRule type="cellIs" dxfId="30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scale="93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2" manualBreakCount="2">
    <brk id="31" max="16383" man="1"/>
    <brk id="4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88A0-E200-4388-9DEF-89ACCE7B73DE}">
  <dimension ref="A1:BA67"/>
  <sheetViews>
    <sheetView defaultGridColor="0" colorId="22" zoomScaleNormal="100" zoomScaleSheetLayoutView="67" workbookViewId="0">
      <pane xSplit="1" ySplit="13" topLeftCell="B14" activePane="bottomRight" state="frozen"/>
      <selection activeCell="H30" sqref="H30"/>
      <selection pane="topRight" activeCell="H30" sqref="H30"/>
      <selection pane="bottomLeft" activeCell="H30" sqref="H30"/>
      <selection pane="bottomRight" activeCell="A14" sqref="A14"/>
    </sheetView>
  </sheetViews>
  <sheetFormatPr defaultColWidth="3" defaultRowHeight="15" x14ac:dyDescent="0.25"/>
  <cols>
    <col min="1" max="1" width="21.33203125" style="6" bestFit="1" customWidth="1"/>
    <col min="2" max="41" width="3.109375" style="6" customWidth="1"/>
    <col min="42" max="42" width="1.44140625" style="6" hidden="1" customWidth="1"/>
    <col min="43" max="48" width="3" style="6" customWidth="1"/>
    <col min="49" max="49" width="3.88671875" style="6" bestFit="1" customWidth="1"/>
    <col min="50" max="50" width="1" style="6" hidden="1" customWidth="1"/>
    <col min="51" max="51" width="3" style="6" customWidth="1"/>
    <col min="52" max="52" width="1" style="6" customWidth="1"/>
    <col min="53" max="256" width="3" style="6"/>
    <col min="257" max="257" width="21.33203125" style="6" bestFit="1" customWidth="1"/>
    <col min="258" max="297" width="3.109375" style="6" customWidth="1"/>
    <col min="298" max="298" width="0" style="6" hidden="1" customWidth="1"/>
    <col min="299" max="304" width="3" style="6" customWidth="1"/>
    <col min="305" max="305" width="3.88671875" style="6" bestFit="1" customWidth="1"/>
    <col min="306" max="306" width="0" style="6" hidden="1" customWidth="1"/>
    <col min="307" max="307" width="3" style="6" customWidth="1"/>
    <col min="308" max="308" width="1" style="6" customWidth="1"/>
    <col min="309" max="512" width="3" style="6"/>
    <col min="513" max="513" width="21.33203125" style="6" bestFit="1" customWidth="1"/>
    <col min="514" max="553" width="3.109375" style="6" customWidth="1"/>
    <col min="554" max="554" width="0" style="6" hidden="1" customWidth="1"/>
    <col min="555" max="560" width="3" style="6" customWidth="1"/>
    <col min="561" max="561" width="3.88671875" style="6" bestFit="1" customWidth="1"/>
    <col min="562" max="562" width="0" style="6" hidden="1" customWidth="1"/>
    <col min="563" max="563" width="3" style="6" customWidth="1"/>
    <col min="564" max="564" width="1" style="6" customWidth="1"/>
    <col min="565" max="768" width="3" style="6"/>
    <col min="769" max="769" width="21.33203125" style="6" bestFit="1" customWidth="1"/>
    <col min="770" max="809" width="3.109375" style="6" customWidth="1"/>
    <col min="810" max="810" width="0" style="6" hidden="1" customWidth="1"/>
    <col min="811" max="816" width="3" style="6" customWidth="1"/>
    <col min="817" max="817" width="3.88671875" style="6" bestFit="1" customWidth="1"/>
    <col min="818" max="818" width="0" style="6" hidden="1" customWidth="1"/>
    <col min="819" max="819" width="3" style="6" customWidth="1"/>
    <col min="820" max="820" width="1" style="6" customWidth="1"/>
    <col min="821" max="1024" width="3" style="6"/>
    <col min="1025" max="1025" width="21.33203125" style="6" bestFit="1" customWidth="1"/>
    <col min="1026" max="1065" width="3.109375" style="6" customWidth="1"/>
    <col min="1066" max="1066" width="0" style="6" hidden="1" customWidth="1"/>
    <col min="1067" max="1072" width="3" style="6" customWidth="1"/>
    <col min="1073" max="1073" width="3.88671875" style="6" bestFit="1" customWidth="1"/>
    <col min="1074" max="1074" width="0" style="6" hidden="1" customWidth="1"/>
    <col min="1075" max="1075" width="3" style="6" customWidth="1"/>
    <col min="1076" max="1076" width="1" style="6" customWidth="1"/>
    <col min="1077" max="1280" width="3" style="6"/>
    <col min="1281" max="1281" width="21.33203125" style="6" bestFit="1" customWidth="1"/>
    <col min="1282" max="1321" width="3.109375" style="6" customWidth="1"/>
    <col min="1322" max="1322" width="0" style="6" hidden="1" customWidth="1"/>
    <col min="1323" max="1328" width="3" style="6" customWidth="1"/>
    <col min="1329" max="1329" width="3.88671875" style="6" bestFit="1" customWidth="1"/>
    <col min="1330" max="1330" width="0" style="6" hidden="1" customWidth="1"/>
    <col min="1331" max="1331" width="3" style="6" customWidth="1"/>
    <col min="1332" max="1332" width="1" style="6" customWidth="1"/>
    <col min="1333" max="1536" width="3" style="6"/>
    <col min="1537" max="1537" width="21.33203125" style="6" bestFit="1" customWidth="1"/>
    <col min="1538" max="1577" width="3.109375" style="6" customWidth="1"/>
    <col min="1578" max="1578" width="0" style="6" hidden="1" customWidth="1"/>
    <col min="1579" max="1584" width="3" style="6" customWidth="1"/>
    <col min="1585" max="1585" width="3.88671875" style="6" bestFit="1" customWidth="1"/>
    <col min="1586" max="1586" width="0" style="6" hidden="1" customWidth="1"/>
    <col min="1587" max="1587" width="3" style="6" customWidth="1"/>
    <col min="1588" max="1588" width="1" style="6" customWidth="1"/>
    <col min="1589" max="1792" width="3" style="6"/>
    <col min="1793" max="1793" width="21.33203125" style="6" bestFit="1" customWidth="1"/>
    <col min="1794" max="1833" width="3.109375" style="6" customWidth="1"/>
    <col min="1834" max="1834" width="0" style="6" hidden="1" customWidth="1"/>
    <col min="1835" max="1840" width="3" style="6" customWidth="1"/>
    <col min="1841" max="1841" width="3.88671875" style="6" bestFit="1" customWidth="1"/>
    <col min="1842" max="1842" width="0" style="6" hidden="1" customWidth="1"/>
    <col min="1843" max="1843" width="3" style="6" customWidth="1"/>
    <col min="1844" max="1844" width="1" style="6" customWidth="1"/>
    <col min="1845" max="2048" width="3" style="6"/>
    <col min="2049" max="2049" width="21.33203125" style="6" bestFit="1" customWidth="1"/>
    <col min="2050" max="2089" width="3.109375" style="6" customWidth="1"/>
    <col min="2090" max="2090" width="0" style="6" hidden="1" customWidth="1"/>
    <col min="2091" max="2096" width="3" style="6" customWidth="1"/>
    <col min="2097" max="2097" width="3.88671875" style="6" bestFit="1" customWidth="1"/>
    <col min="2098" max="2098" width="0" style="6" hidden="1" customWidth="1"/>
    <col min="2099" max="2099" width="3" style="6" customWidth="1"/>
    <col min="2100" max="2100" width="1" style="6" customWidth="1"/>
    <col min="2101" max="2304" width="3" style="6"/>
    <col min="2305" max="2305" width="21.33203125" style="6" bestFit="1" customWidth="1"/>
    <col min="2306" max="2345" width="3.109375" style="6" customWidth="1"/>
    <col min="2346" max="2346" width="0" style="6" hidden="1" customWidth="1"/>
    <col min="2347" max="2352" width="3" style="6" customWidth="1"/>
    <col min="2353" max="2353" width="3.88671875" style="6" bestFit="1" customWidth="1"/>
    <col min="2354" max="2354" width="0" style="6" hidden="1" customWidth="1"/>
    <col min="2355" max="2355" width="3" style="6" customWidth="1"/>
    <col min="2356" max="2356" width="1" style="6" customWidth="1"/>
    <col min="2357" max="2560" width="3" style="6"/>
    <col min="2561" max="2561" width="21.33203125" style="6" bestFit="1" customWidth="1"/>
    <col min="2562" max="2601" width="3.109375" style="6" customWidth="1"/>
    <col min="2602" max="2602" width="0" style="6" hidden="1" customWidth="1"/>
    <col min="2603" max="2608" width="3" style="6" customWidth="1"/>
    <col min="2609" max="2609" width="3.88671875" style="6" bestFit="1" customWidth="1"/>
    <col min="2610" max="2610" width="0" style="6" hidden="1" customWidth="1"/>
    <col min="2611" max="2611" width="3" style="6" customWidth="1"/>
    <col min="2612" max="2612" width="1" style="6" customWidth="1"/>
    <col min="2613" max="2816" width="3" style="6"/>
    <col min="2817" max="2817" width="21.33203125" style="6" bestFit="1" customWidth="1"/>
    <col min="2818" max="2857" width="3.109375" style="6" customWidth="1"/>
    <col min="2858" max="2858" width="0" style="6" hidden="1" customWidth="1"/>
    <col min="2859" max="2864" width="3" style="6" customWidth="1"/>
    <col min="2865" max="2865" width="3.88671875" style="6" bestFit="1" customWidth="1"/>
    <col min="2866" max="2866" width="0" style="6" hidden="1" customWidth="1"/>
    <col min="2867" max="2867" width="3" style="6" customWidth="1"/>
    <col min="2868" max="2868" width="1" style="6" customWidth="1"/>
    <col min="2869" max="3072" width="3" style="6"/>
    <col min="3073" max="3073" width="21.33203125" style="6" bestFit="1" customWidth="1"/>
    <col min="3074" max="3113" width="3.109375" style="6" customWidth="1"/>
    <col min="3114" max="3114" width="0" style="6" hidden="1" customWidth="1"/>
    <col min="3115" max="3120" width="3" style="6" customWidth="1"/>
    <col min="3121" max="3121" width="3.88671875" style="6" bestFit="1" customWidth="1"/>
    <col min="3122" max="3122" width="0" style="6" hidden="1" customWidth="1"/>
    <col min="3123" max="3123" width="3" style="6" customWidth="1"/>
    <col min="3124" max="3124" width="1" style="6" customWidth="1"/>
    <col min="3125" max="3328" width="3" style="6"/>
    <col min="3329" max="3329" width="21.33203125" style="6" bestFit="1" customWidth="1"/>
    <col min="3330" max="3369" width="3.109375" style="6" customWidth="1"/>
    <col min="3370" max="3370" width="0" style="6" hidden="1" customWidth="1"/>
    <col min="3371" max="3376" width="3" style="6" customWidth="1"/>
    <col min="3377" max="3377" width="3.88671875" style="6" bestFit="1" customWidth="1"/>
    <col min="3378" max="3378" width="0" style="6" hidden="1" customWidth="1"/>
    <col min="3379" max="3379" width="3" style="6" customWidth="1"/>
    <col min="3380" max="3380" width="1" style="6" customWidth="1"/>
    <col min="3381" max="3584" width="3" style="6"/>
    <col min="3585" max="3585" width="21.33203125" style="6" bestFit="1" customWidth="1"/>
    <col min="3586" max="3625" width="3.109375" style="6" customWidth="1"/>
    <col min="3626" max="3626" width="0" style="6" hidden="1" customWidth="1"/>
    <col min="3627" max="3632" width="3" style="6" customWidth="1"/>
    <col min="3633" max="3633" width="3.88671875" style="6" bestFit="1" customWidth="1"/>
    <col min="3634" max="3634" width="0" style="6" hidden="1" customWidth="1"/>
    <col min="3635" max="3635" width="3" style="6" customWidth="1"/>
    <col min="3636" max="3636" width="1" style="6" customWidth="1"/>
    <col min="3637" max="3840" width="3" style="6"/>
    <col min="3841" max="3841" width="21.33203125" style="6" bestFit="1" customWidth="1"/>
    <col min="3842" max="3881" width="3.109375" style="6" customWidth="1"/>
    <col min="3882" max="3882" width="0" style="6" hidden="1" customWidth="1"/>
    <col min="3883" max="3888" width="3" style="6" customWidth="1"/>
    <col min="3889" max="3889" width="3.88671875" style="6" bestFit="1" customWidth="1"/>
    <col min="3890" max="3890" width="0" style="6" hidden="1" customWidth="1"/>
    <col min="3891" max="3891" width="3" style="6" customWidth="1"/>
    <col min="3892" max="3892" width="1" style="6" customWidth="1"/>
    <col min="3893" max="4096" width="3" style="6"/>
    <col min="4097" max="4097" width="21.33203125" style="6" bestFit="1" customWidth="1"/>
    <col min="4098" max="4137" width="3.109375" style="6" customWidth="1"/>
    <col min="4138" max="4138" width="0" style="6" hidden="1" customWidth="1"/>
    <col min="4139" max="4144" width="3" style="6" customWidth="1"/>
    <col min="4145" max="4145" width="3.88671875" style="6" bestFit="1" customWidth="1"/>
    <col min="4146" max="4146" width="0" style="6" hidden="1" customWidth="1"/>
    <col min="4147" max="4147" width="3" style="6" customWidth="1"/>
    <col min="4148" max="4148" width="1" style="6" customWidth="1"/>
    <col min="4149" max="4352" width="3" style="6"/>
    <col min="4353" max="4353" width="21.33203125" style="6" bestFit="1" customWidth="1"/>
    <col min="4354" max="4393" width="3.109375" style="6" customWidth="1"/>
    <col min="4394" max="4394" width="0" style="6" hidden="1" customWidth="1"/>
    <col min="4395" max="4400" width="3" style="6" customWidth="1"/>
    <col min="4401" max="4401" width="3.88671875" style="6" bestFit="1" customWidth="1"/>
    <col min="4402" max="4402" width="0" style="6" hidden="1" customWidth="1"/>
    <col min="4403" max="4403" width="3" style="6" customWidth="1"/>
    <col min="4404" max="4404" width="1" style="6" customWidth="1"/>
    <col min="4405" max="4608" width="3" style="6"/>
    <col min="4609" max="4609" width="21.33203125" style="6" bestFit="1" customWidth="1"/>
    <col min="4610" max="4649" width="3.109375" style="6" customWidth="1"/>
    <col min="4650" max="4650" width="0" style="6" hidden="1" customWidth="1"/>
    <col min="4651" max="4656" width="3" style="6" customWidth="1"/>
    <col min="4657" max="4657" width="3.88671875" style="6" bestFit="1" customWidth="1"/>
    <col min="4658" max="4658" width="0" style="6" hidden="1" customWidth="1"/>
    <col min="4659" max="4659" width="3" style="6" customWidth="1"/>
    <col min="4660" max="4660" width="1" style="6" customWidth="1"/>
    <col min="4661" max="4864" width="3" style="6"/>
    <col min="4865" max="4865" width="21.33203125" style="6" bestFit="1" customWidth="1"/>
    <col min="4866" max="4905" width="3.109375" style="6" customWidth="1"/>
    <col min="4906" max="4906" width="0" style="6" hidden="1" customWidth="1"/>
    <col min="4907" max="4912" width="3" style="6" customWidth="1"/>
    <col min="4913" max="4913" width="3.88671875" style="6" bestFit="1" customWidth="1"/>
    <col min="4914" max="4914" width="0" style="6" hidden="1" customWidth="1"/>
    <col min="4915" max="4915" width="3" style="6" customWidth="1"/>
    <col min="4916" max="4916" width="1" style="6" customWidth="1"/>
    <col min="4917" max="5120" width="3" style="6"/>
    <col min="5121" max="5121" width="21.33203125" style="6" bestFit="1" customWidth="1"/>
    <col min="5122" max="5161" width="3.109375" style="6" customWidth="1"/>
    <col min="5162" max="5162" width="0" style="6" hidden="1" customWidth="1"/>
    <col min="5163" max="5168" width="3" style="6" customWidth="1"/>
    <col min="5169" max="5169" width="3.88671875" style="6" bestFit="1" customWidth="1"/>
    <col min="5170" max="5170" width="0" style="6" hidden="1" customWidth="1"/>
    <col min="5171" max="5171" width="3" style="6" customWidth="1"/>
    <col min="5172" max="5172" width="1" style="6" customWidth="1"/>
    <col min="5173" max="5376" width="3" style="6"/>
    <col min="5377" max="5377" width="21.33203125" style="6" bestFit="1" customWidth="1"/>
    <col min="5378" max="5417" width="3.109375" style="6" customWidth="1"/>
    <col min="5418" max="5418" width="0" style="6" hidden="1" customWidth="1"/>
    <col min="5419" max="5424" width="3" style="6" customWidth="1"/>
    <col min="5425" max="5425" width="3.88671875" style="6" bestFit="1" customWidth="1"/>
    <col min="5426" max="5426" width="0" style="6" hidden="1" customWidth="1"/>
    <col min="5427" max="5427" width="3" style="6" customWidth="1"/>
    <col min="5428" max="5428" width="1" style="6" customWidth="1"/>
    <col min="5429" max="5632" width="3" style="6"/>
    <col min="5633" max="5633" width="21.33203125" style="6" bestFit="1" customWidth="1"/>
    <col min="5634" max="5673" width="3.109375" style="6" customWidth="1"/>
    <col min="5674" max="5674" width="0" style="6" hidden="1" customWidth="1"/>
    <col min="5675" max="5680" width="3" style="6" customWidth="1"/>
    <col min="5681" max="5681" width="3.88671875" style="6" bestFit="1" customWidth="1"/>
    <col min="5682" max="5682" width="0" style="6" hidden="1" customWidth="1"/>
    <col min="5683" max="5683" width="3" style="6" customWidth="1"/>
    <col min="5684" max="5684" width="1" style="6" customWidth="1"/>
    <col min="5685" max="5888" width="3" style="6"/>
    <col min="5889" max="5889" width="21.33203125" style="6" bestFit="1" customWidth="1"/>
    <col min="5890" max="5929" width="3.109375" style="6" customWidth="1"/>
    <col min="5930" max="5930" width="0" style="6" hidden="1" customWidth="1"/>
    <col min="5931" max="5936" width="3" style="6" customWidth="1"/>
    <col min="5937" max="5937" width="3.88671875" style="6" bestFit="1" customWidth="1"/>
    <col min="5938" max="5938" width="0" style="6" hidden="1" customWidth="1"/>
    <col min="5939" max="5939" width="3" style="6" customWidth="1"/>
    <col min="5940" max="5940" width="1" style="6" customWidth="1"/>
    <col min="5941" max="6144" width="3" style="6"/>
    <col min="6145" max="6145" width="21.33203125" style="6" bestFit="1" customWidth="1"/>
    <col min="6146" max="6185" width="3.109375" style="6" customWidth="1"/>
    <col min="6186" max="6186" width="0" style="6" hidden="1" customWidth="1"/>
    <col min="6187" max="6192" width="3" style="6" customWidth="1"/>
    <col min="6193" max="6193" width="3.88671875" style="6" bestFit="1" customWidth="1"/>
    <col min="6194" max="6194" width="0" style="6" hidden="1" customWidth="1"/>
    <col min="6195" max="6195" width="3" style="6" customWidth="1"/>
    <col min="6196" max="6196" width="1" style="6" customWidth="1"/>
    <col min="6197" max="6400" width="3" style="6"/>
    <col min="6401" max="6401" width="21.33203125" style="6" bestFit="1" customWidth="1"/>
    <col min="6402" max="6441" width="3.109375" style="6" customWidth="1"/>
    <col min="6442" max="6442" width="0" style="6" hidden="1" customWidth="1"/>
    <col min="6443" max="6448" width="3" style="6" customWidth="1"/>
    <col min="6449" max="6449" width="3.88671875" style="6" bestFit="1" customWidth="1"/>
    <col min="6450" max="6450" width="0" style="6" hidden="1" customWidth="1"/>
    <col min="6451" max="6451" width="3" style="6" customWidth="1"/>
    <col min="6452" max="6452" width="1" style="6" customWidth="1"/>
    <col min="6453" max="6656" width="3" style="6"/>
    <col min="6657" max="6657" width="21.33203125" style="6" bestFit="1" customWidth="1"/>
    <col min="6658" max="6697" width="3.109375" style="6" customWidth="1"/>
    <col min="6698" max="6698" width="0" style="6" hidden="1" customWidth="1"/>
    <col min="6699" max="6704" width="3" style="6" customWidth="1"/>
    <col min="6705" max="6705" width="3.88671875" style="6" bestFit="1" customWidth="1"/>
    <col min="6706" max="6706" width="0" style="6" hidden="1" customWidth="1"/>
    <col min="6707" max="6707" width="3" style="6" customWidth="1"/>
    <col min="6708" max="6708" width="1" style="6" customWidth="1"/>
    <col min="6709" max="6912" width="3" style="6"/>
    <col min="6913" max="6913" width="21.33203125" style="6" bestFit="1" customWidth="1"/>
    <col min="6914" max="6953" width="3.109375" style="6" customWidth="1"/>
    <col min="6954" max="6954" width="0" style="6" hidden="1" customWidth="1"/>
    <col min="6955" max="6960" width="3" style="6" customWidth="1"/>
    <col min="6961" max="6961" width="3.88671875" style="6" bestFit="1" customWidth="1"/>
    <col min="6962" max="6962" width="0" style="6" hidden="1" customWidth="1"/>
    <col min="6963" max="6963" width="3" style="6" customWidth="1"/>
    <col min="6964" max="6964" width="1" style="6" customWidth="1"/>
    <col min="6965" max="7168" width="3" style="6"/>
    <col min="7169" max="7169" width="21.33203125" style="6" bestFit="1" customWidth="1"/>
    <col min="7170" max="7209" width="3.109375" style="6" customWidth="1"/>
    <col min="7210" max="7210" width="0" style="6" hidden="1" customWidth="1"/>
    <col min="7211" max="7216" width="3" style="6" customWidth="1"/>
    <col min="7217" max="7217" width="3.88671875" style="6" bestFit="1" customWidth="1"/>
    <col min="7218" max="7218" width="0" style="6" hidden="1" customWidth="1"/>
    <col min="7219" max="7219" width="3" style="6" customWidth="1"/>
    <col min="7220" max="7220" width="1" style="6" customWidth="1"/>
    <col min="7221" max="7424" width="3" style="6"/>
    <col min="7425" max="7425" width="21.33203125" style="6" bestFit="1" customWidth="1"/>
    <col min="7426" max="7465" width="3.109375" style="6" customWidth="1"/>
    <col min="7466" max="7466" width="0" style="6" hidden="1" customWidth="1"/>
    <col min="7467" max="7472" width="3" style="6" customWidth="1"/>
    <col min="7473" max="7473" width="3.88671875" style="6" bestFit="1" customWidth="1"/>
    <col min="7474" max="7474" width="0" style="6" hidden="1" customWidth="1"/>
    <col min="7475" max="7475" width="3" style="6" customWidth="1"/>
    <col min="7476" max="7476" width="1" style="6" customWidth="1"/>
    <col min="7477" max="7680" width="3" style="6"/>
    <col min="7681" max="7681" width="21.33203125" style="6" bestFit="1" customWidth="1"/>
    <col min="7682" max="7721" width="3.109375" style="6" customWidth="1"/>
    <col min="7722" max="7722" width="0" style="6" hidden="1" customWidth="1"/>
    <col min="7723" max="7728" width="3" style="6" customWidth="1"/>
    <col min="7729" max="7729" width="3.88671875" style="6" bestFit="1" customWidth="1"/>
    <col min="7730" max="7730" width="0" style="6" hidden="1" customWidth="1"/>
    <col min="7731" max="7731" width="3" style="6" customWidth="1"/>
    <col min="7732" max="7732" width="1" style="6" customWidth="1"/>
    <col min="7733" max="7936" width="3" style="6"/>
    <col min="7937" max="7937" width="21.33203125" style="6" bestFit="1" customWidth="1"/>
    <col min="7938" max="7977" width="3.109375" style="6" customWidth="1"/>
    <col min="7978" max="7978" width="0" style="6" hidden="1" customWidth="1"/>
    <col min="7979" max="7984" width="3" style="6" customWidth="1"/>
    <col min="7985" max="7985" width="3.88671875" style="6" bestFit="1" customWidth="1"/>
    <col min="7986" max="7986" width="0" style="6" hidden="1" customWidth="1"/>
    <col min="7987" max="7987" width="3" style="6" customWidth="1"/>
    <col min="7988" max="7988" width="1" style="6" customWidth="1"/>
    <col min="7989" max="8192" width="3" style="6"/>
    <col min="8193" max="8193" width="21.33203125" style="6" bestFit="1" customWidth="1"/>
    <col min="8194" max="8233" width="3.109375" style="6" customWidth="1"/>
    <col min="8234" max="8234" width="0" style="6" hidden="1" customWidth="1"/>
    <col min="8235" max="8240" width="3" style="6" customWidth="1"/>
    <col min="8241" max="8241" width="3.88671875" style="6" bestFit="1" customWidth="1"/>
    <col min="8242" max="8242" width="0" style="6" hidden="1" customWidth="1"/>
    <col min="8243" max="8243" width="3" style="6" customWidth="1"/>
    <col min="8244" max="8244" width="1" style="6" customWidth="1"/>
    <col min="8245" max="8448" width="3" style="6"/>
    <col min="8449" max="8449" width="21.33203125" style="6" bestFit="1" customWidth="1"/>
    <col min="8450" max="8489" width="3.109375" style="6" customWidth="1"/>
    <col min="8490" max="8490" width="0" style="6" hidden="1" customWidth="1"/>
    <col min="8491" max="8496" width="3" style="6" customWidth="1"/>
    <col min="8497" max="8497" width="3.88671875" style="6" bestFit="1" customWidth="1"/>
    <col min="8498" max="8498" width="0" style="6" hidden="1" customWidth="1"/>
    <col min="8499" max="8499" width="3" style="6" customWidth="1"/>
    <col min="8500" max="8500" width="1" style="6" customWidth="1"/>
    <col min="8501" max="8704" width="3" style="6"/>
    <col min="8705" max="8705" width="21.33203125" style="6" bestFit="1" customWidth="1"/>
    <col min="8706" max="8745" width="3.109375" style="6" customWidth="1"/>
    <col min="8746" max="8746" width="0" style="6" hidden="1" customWidth="1"/>
    <col min="8747" max="8752" width="3" style="6" customWidth="1"/>
    <col min="8753" max="8753" width="3.88671875" style="6" bestFit="1" customWidth="1"/>
    <col min="8754" max="8754" width="0" style="6" hidden="1" customWidth="1"/>
    <col min="8755" max="8755" width="3" style="6" customWidth="1"/>
    <col min="8756" max="8756" width="1" style="6" customWidth="1"/>
    <col min="8757" max="8960" width="3" style="6"/>
    <col min="8961" max="8961" width="21.33203125" style="6" bestFit="1" customWidth="1"/>
    <col min="8962" max="9001" width="3.109375" style="6" customWidth="1"/>
    <col min="9002" max="9002" width="0" style="6" hidden="1" customWidth="1"/>
    <col min="9003" max="9008" width="3" style="6" customWidth="1"/>
    <col min="9009" max="9009" width="3.88671875" style="6" bestFit="1" customWidth="1"/>
    <col min="9010" max="9010" width="0" style="6" hidden="1" customWidth="1"/>
    <col min="9011" max="9011" width="3" style="6" customWidth="1"/>
    <col min="9012" max="9012" width="1" style="6" customWidth="1"/>
    <col min="9013" max="9216" width="3" style="6"/>
    <col min="9217" max="9217" width="21.33203125" style="6" bestFit="1" customWidth="1"/>
    <col min="9218" max="9257" width="3.109375" style="6" customWidth="1"/>
    <col min="9258" max="9258" width="0" style="6" hidden="1" customWidth="1"/>
    <col min="9259" max="9264" width="3" style="6" customWidth="1"/>
    <col min="9265" max="9265" width="3.88671875" style="6" bestFit="1" customWidth="1"/>
    <col min="9266" max="9266" width="0" style="6" hidden="1" customWidth="1"/>
    <col min="9267" max="9267" width="3" style="6" customWidth="1"/>
    <col min="9268" max="9268" width="1" style="6" customWidth="1"/>
    <col min="9269" max="9472" width="3" style="6"/>
    <col min="9473" max="9473" width="21.33203125" style="6" bestFit="1" customWidth="1"/>
    <col min="9474" max="9513" width="3.109375" style="6" customWidth="1"/>
    <col min="9514" max="9514" width="0" style="6" hidden="1" customWidth="1"/>
    <col min="9515" max="9520" width="3" style="6" customWidth="1"/>
    <col min="9521" max="9521" width="3.88671875" style="6" bestFit="1" customWidth="1"/>
    <col min="9522" max="9522" width="0" style="6" hidden="1" customWidth="1"/>
    <col min="9523" max="9523" width="3" style="6" customWidth="1"/>
    <col min="9524" max="9524" width="1" style="6" customWidth="1"/>
    <col min="9525" max="9728" width="3" style="6"/>
    <col min="9729" max="9729" width="21.33203125" style="6" bestFit="1" customWidth="1"/>
    <col min="9730" max="9769" width="3.109375" style="6" customWidth="1"/>
    <col min="9770" max="9770" width="0" style="6" hidden="1" customWidth="1"/>
    <col min="9771" max="9776" width="3" style="6" customWidth="1"/>
    <col min="9777" max="9777" width="3.88671875" style="6" bestFit="1" customWidth="1"/>
    <col min="9778" max="9778" width="0" style="6" hidden="1" customWidth="1"/>
    <col min="9779" max="9779" width="3" style="6" customWidth="1"/>
    <col min="9780" max="9780" width="1" style="6" customWidth="1"/>
    <col min="9781" max="9984" width="3" style="6"/>
    <col min="9985" max="9985" width="21.33203125" style="6" bestFit="1" customWidth="1"/>
    <col min="9986" max="10025" width="3.109375" style="6" customWidth="1"/>
    <col min="10026" max="10026" width="0" style="6" hidden="1" customWidth="1"/>
    <col min="10027" max="10032" width="3" style="6" customWidth="1"/>
    <col min="10033" max="10033" width="3.88671875" style="6" bestFit="1" customWidth="1"/>
    <col min="10034" max="10034" width="0" style="6" hidden="1" customWidth="1"/>
    <col min="10035" max="10035" width="3" style="6" customWidth="1"/>
    <col min="10036" max="10036" width="1" style="6" customWidth="1"/>
    <col min="10037" max="10240" width="3" style="6"/>
    <col min="10241" max="10241" width="21.33203125" style="6" bestFit="1" customWidth="1"/>
    <col min="10242" max="10281" width="3.109375" style="6" customWidth="1"/>
    <col min="10282" max="10282" width="0" style="6" hidden="1" customWidth="1"/>
    <col min="10283" max="10288" width="3" style="6" customWidth="1"/>
    <col min="10289" max="10289" width="3.88671875" style="6" bestFit="1" customWidth="1"/>
    <col min="10290" max="10290" width="0" style="6" hidden="1" customWidth="1"/>
    <col min="10291" max="10291" width="3" style="6" customWidth="1"/>
    <col min="10292" max="10292" width="1" style="6" customWidth="1"/>
    <col min="10293" max="10496" width="3" style="6"/>
    <col min="10497" max="10497" width="21.33203125" style="6" bestFit="1" customWidth="1"/>
    <col min="10498" max="10537" width="3.109375" style="6" customWidth="1"/>
    <col min="10538" max="10538" width="0" style="6" hidden="1" customWidth="1"/>
    <col min="10539" max="10544" width="3" style="6" customWidth="1"/>
    <col min="10545" max="10545" width="3.88671875" style="6" bestFit="1" customWidth="1"/>
    <col min="10546" max="10546" width="0" style="6" hidden="1" customWidth="1"/>
    <col min="10547" max="10547" width="3" style="6" customWidth="1"/>
    <col min="10548" max="10548" width="1" style="6" customWidth="1"/>
    <col min="10549" max="10752" width="3" style="6"/>
    <col min="10753" max="10753" width="21.33203125" style="6" bestFit="1" customWidth="1"/>
    <col min="10754" max="10793" width="3.109375" style="6" customWidth="1"/>
    <col min="10794" max="10794" width="0" style="6" hidden="1" customWidth="1"/>
    <col min="10795" max="10800" width="3" style="6" customWidth="1"/>
    <col min="10801" max="10801" width="3.88671875" style="6" bestFit="1" customWidth="1"/>
    <col min="10802" max="10802" width="0" style="6" hidden="1" customWidth="1"/>
    <col min="10803" max="10803" width="3" style="6" customWidth="1"/>
    <col min="10804" max="10804" width="1" style="6" customWidth="1"/>
    <col min="10805" max="11008" width="3" style="6"/>
    <col min="11009" max="11009" width="21.33203125" style="6" bestFit="1" customWidth="1"/>
    <col min="11010" max="11049" width="3.109375" style="6" customWidth="1"/>
    <col min="11050" max="11050" width="0" style="6" hidden="1" customWidth="1"/>
    <col min="11051" max="11056" width="3" style="6" customWidth="1"/>
    <col min="11057" max="11057" width="3.88671875" style="6" bestFit="1" customWidth="1"/>
    <col min="11058" max="11058" width="0" style="6" hidden="1" customWidth="1"/>
    <col min="11059" max="11059" width="3" style="6" customWidth="1"/>
    <col min="11060" max="11060" width="1" style="6" customWidth="1"/>
    <col min="11061" max="11264" width="3" style="6"/>
    <col min="11265" max="11265" width="21.33203125" style="6" bestFit="1" customWidth="1"/>
    <col min="11266" max="11305" width="3.109375" style="6" customWidth="1"/>
    <col min="11306" max="11306" width="0" style="6" hidden="1" customWidth="1"/>
    <col min="11307" max="11312" width="3" style="6" customWidth="1"/>
    <col min="11313" max="11313" width="3.88671875" style="6" bestFit="1" customWidth="1"/>
    <col min="11314" max="11314" width="0" style="6" hidden="1" customWidth="1"/>
    <col min="11315" max="11315" width="3" style="6" customWidth="1"/>
    <col min="11316" max="11316" width="1" style="6" customWidth="1"/>
    <col min="11317" max="11520" width="3" style="6"/>
    <col min="11521" max="11521" width="21.33203125" style="6" bestFit="1" customWidth="1"/>
    <col min="11522" max="11561" width="3.109375" style="6" customWidth="1"/>
    <col min="11562" max="11562" width="0" style="6" hidden="1" customWidth="1"/>
    <col min="11563" max="11568" width="3" style="6" customWidth="1"/>
    <col min="11569" max="11569" width="3.88671875" style="6" bestFit="1" customWidth="1"/>
    <col min="11570" max="11570" width="0" style="6" hidden="1" customWidth="1"/>
    <col min="11571" max="11571" width="3" style="6" customWidth="1"/>
    <col min="11572" max="11572" width="1" style="6" customWidth="1"/>
    <col min="11573" max="11776" width="3" style="6"/>
    <col min="11777" max="11777" width="21.33203125" style="6" bestFit="1" customWidth="1"/>
    <col min="11778" max="11817" width="3.109375" style="6" customWidth="1"/>
    <col min="11818" max="11818" width="0" style="6" hidden="1" customWidth="1"/>
    <col min="11819" max="11824" width="3" style="6" customWidth="1"/>
    <col min="11825" max="11825" width="3.88671875" style="6" bestFit="1" customWidth="1"/>
    <col min="11826" max="11826" width="0" style="6" hidden="1" customWidth="1"/>
    <col min="11827" max="11827" width="3" style="6" customWidth="1"/>
    <col min="11828" max="11828" width="1" style="6" customWidth="1"/>
    <col min="11829" max="12032" width="3" style="6"/>
    <col min="12033" max="12033" width="21.33203125" style="6" bestFit="1" customWidth="1"/>
    <col min="12034" max="12073" width="3.109375" style="6" customWidth="1"/>
    <col min="12074" max="12074" width="0" style="6" hidden="1" customWidth="1"/>
    <col min="12075" max="12080" width="3" style="6" customWidth="1"/>
    <col min="12081" max="12081" width="3.88671875" style="6" bestFit="1" customWidth="1"/>
    <col min="12082" max="12082" width="0" style="6" hidden="1" customWidth="1"/>
    <col min="12083" max="12083" width="3" style="6" customWidth="1"/>
    <col min="12084" max="12084" width="1" style="6" customWidth="1"/>
    <col min="12085" max="12288" width="3" style="6"/>
    <col min="12289" max="12289" width="21.33203125" style="6" bestFit="1" customWidth="1"/>
    <col min="12290" max="12329" width="3.109375" style="6" customWidth="1"/>
    <col min="12330" max="12330" width="0" style="6" hidden="1" customWidth="1"/>
    <col min="12331" max="12336" width="3" style="6" customWidth="1"/>
    <col min="12337" max="12337" width="3.88671875" style="6" bestFit="1" customWidth="1"/>
    <col min="12338" max="12338" width="0" style="6" hidden="1" customWidth="1"/>
    <col min="12339" max="12339" width="3" style="6" customWidth="1"/>
    <col min="12340" max="12340" width="1" style="6" customWidth="1"/>
    <col min="12341" max="12544" width="3" style="6"/>
    <col min="12545" max="12545" width="21.33203125" style="6" bestFit="1" customWidth="1"/>
    <col min="12546" max="12585" width="3.109375" style="6" customWidth="1"/>
    <col min="12586" max="12586" width="0" style="6" hidden="1" customWidth="1"/>
    <col min="12587" max="12592" width="3" style="6" customWidth="1"/>
    <col min="12593" max="12593" width="3.88671875" style="6" bestFit="1" customWidth="1"/>
    <col min="12594" max="12594" width="0" style="6" hidden="1" customWidth="1"/>
    <col min="12595" max="12595" width="3" style="6" customWidth="1"/>
    <col min="12596" max="12596" width="1" style="6" customWidth="1"/>
    <col min="12597" max="12800" width="3" style="6"/>
    <col min="12801" max="12801" width="21.33203125" style="6" bestFit="1" customWidth="1"/>
    <col min="12802" max="12841" width="3.109375" style="6" customWidth="1"/>
    <col min="12842" max="12842" width="0" style="6" hidden="1" customWidth="1"/>
    <col min="12843" max="12848" width="3" style="6" customWidth="1"/>
    <col min="12849" max="12849" width="3.88671875" style="6" bestFit="1" customWidth="1"/>
    <col min="12850" max="12850" width="0" style="6" hidden="1" customWidth="1"/>
    <col min="12851" max="12851" width="3" style="6" customWidth="1"/>
    <col min="12852" max="12852" width="1" style="6" customWidth="1"/>
    <col min="12853" max="13056" width="3" style="6"/>
    <col min="13057" max="13057" width="21.33203125" style="6" bestFit="1" customWidth="1"/>
    <col min="13058" max="13097" width="3.109375" style="6" customWidth="1"/>
    <col min="13098" max="13098" width="0" style="6" hidden="1" customWidth="1"/>
    <col min="13099" max="13104" width="3" style="6" customWidth="1"/>
    <col min="13105" max="13105" width="3.88671875" style="6" bestFit="1" customWidth="1"/>
    <col min="13106" max="13106" width="0" style="6" hidden="1" customWidth="1"/>
    <col min="13107" max="13107" width="3" style="6" customWidth="1"/>
    <col min="13108" max="13108" width="1" style="6" customWidth="1"/>
    <col min="13109" max="13312" width="3" style="6"/>
    <col min="13313" max="13313" width="21.33203125" style="6" bestFit="1" customWidth="1"/>
    <col min="13314" max="13353" width="3.109375" style="6" customWidth="1"/>
    <col min="13354" max="13354" width="0" style="6" hidden="1" customWidth="1"/>
    <col min="13355" max="13360" width="3" style="6" customWidth="1"/>
    <col min="13361" max="13361" width="3.88671875" style="6" bestFit="1" customWidth="1"/>
    <col min="13362" max="13362" width="0" style="6" hidden="1" customWidth="1"/>
    <col min="13363" max="13363" width="3" style="6" customWidth="1"/>
    <col min="13364" max="13364" width="1" style="6" customWidth="1"/>
    <col min="13365" max="13568" width="3" style="6"/>
    <col min="13569" max="13569" width="21.33203125" style="6" bestFit="1" customWidth="1"/>
    <col min="13570" max="13609" width="3.109375" style="6" customWidth="1"/>
    <col min="13610" max="13610" width="0" style="6" hidden="1" customWidth="1"/>
    <col min="13611" max="13616" width="3" style="6" customWidth="1"/>
    <col min="13617" max="13617" width="3.88671875" style="6" bestFit="1" customWidth="1"/>
    <col min="13618" max="13618" width="0" style="6" hidden="1" customWidth="1"/>
    <col min="13619" max="13619" width="3" style="6" customWidth="1"/>
    <col min="13620" max="13620" width="1" style="6" customWidth="1"/>
    <col min="13621" max="13824" width="3" style="6"/>
    <col min="13825" max="13825" width="21.33203125" style="6" bestFit="1" customWidth="1"/>
    <col min="13826" max="13865" width="3.109375" style="6" customWidth="1"/>
    <col min="13866" max="13866" width="0" style="6" hidden="1" customWidth="1"/>
    <col min="13867" max="13872" width="3" style="6" customWidth="1"/>
    <col min="13873" max="13873" width="3.88671875" style="6" bestFit="1" customWidth="1"/>
    <col min="13874" max="13874" width="0" style="6" hidden="1" customWidth="1"/>
    <col min="13875" max="13875" width="3" style="6" customWidth="1"/>
    <col min="13876" max="13876" width="1" style="6" customWidth="1"/>
    <col min="13877" max="14080" width="3" style="6"/>
    <col min="14081" max="14081" width="21.33203125" style="6" bestFit="1" customWidth="1"/>
    <col min="14082" max="14121" width="3.109375" style="6" customWidth="1"/>
    <col min="14122" max="14122" width="0" style="6" hidden="1" customWidth="1"/>
    <col min="14123" max="14128" width="3" style="6" customWidth="1"/>
    <col min="14129" max="14129" width="3.88671875" style="6" bestFit="1" customWidth="1"/>
    <col min="14130" max="14130" width="0" style="6" hidden="1" customWidth="1"/>
    <col min="14131" max="14131" width="3" style="6" customWidth="1"/>
    <col min="14132" max="14132" width="1" style="6" customWidth="1"/>
    <col min="14133" max="14336" width="3" style="6"/>
    <col min="14337" max="14337" width="21.33203125" style="6" bestFit="1" customWidth="1"/>
    <col min="14338" max="14377" width="3.109375" style="6" customWidth="1"/>
    <col min="14378" max="14378" width="0" style="6" hidden="1" customWidth="1"/>
    <col min="14379" max="14384" width="3" style="6" customWidth="1"/>
    <col min="14385" max="14385" width="3.88671875" style="6" bestFit="1" customWidth="1"/>
    <col min="14386" max="14386" width="0" style="6" hidden="1" customWidth="1"/>
    <col min="14387" max="14387" width="3" style="6" customWidth="1"/>
    <col min="14388" max="14388" width="1" style="6" customWidth="1"/>
    <col min="14389" max="14592" width="3" style="6"/>
    <col min="14593" max="14593" width="21.33203125" style="6" bestFit="1" customWidth="1"/>
    <col min="14594" max="14633" width="3.109375" style="6" customWidth="1"/>
    <col min="14634" max="14634" width="0" style="6" hidden="1" customWidth="1"/>
    <col min="14635" max="14640" width="3" style="6" customWidth="1"/>
    <col min="14641" max="14641" width="3.88671875" style="6" bestFit="1" customWidth="1"/>
    <col min="14642" max="14642" width="0" style="6" hidden="1" customWidth="1"/>
    <col min="14643" max="14643" width="3" style="6" customWidth="1"/>
    <col min="14644" max="14644" width="1" style="6" customWidth="1"/>
    <col min="14645" max="14848" width="3" style="6"/>
    <col min="14849" max="14849" width="21.33203125" style="6" bestFit="1" customWidth="1"/>
    <col min="14850" max="14889" width="3.109375" style="6" customWidth="1"/>
    <col min="14890" max="14890" width="0" style="6" hidden="1" customWidth="1"/>
    <col min="14891" max="14896" width="3" style="6" customWidth="1"/>
    <col min="14897" max="14897" width="3.88671875" style="6" bestFit="1" customWidth="1"/>
    <col min="14898" max="14898" width="0" style="6" hidden="1" customWidth="1"/>
    <col min="14899" max="14899" width="3" style="6" customWidth="1"/>
    <col min="14900" max="14900" width="1" style="6" customWidth="1"/>
    <col min="14901" max="15104" width="3" style="6"/>
    <col min="15105" max="15105" width="21.33203125" style="6" bestFit="1" customWidth="1"/>
    <col min="15106" max="15145" width="3.109375" style="6" customWidth="1"/>
    <col min="15146" max="15146" width="0" style="6" hidden="1" customWidth="1"/>
    <col min="15147" max="15152" width="3" style="6" customWidth="1"/>
    <col min="15153" max="15153" width="3.88671875" style="6" bestFit="1" customWidth="1"/>
    <col min="15154" max="15154" width="0" style="6" hidden="1" customWidth="1"/>
    <col min="15155" max="15155" width="3" style="6" customWidth="1"/>
    <col min="15156" max="15156" width="1" style="6" customWidth="1"/>
    <col min="15157" max="15360" width="3" style="6"/>
    <col min="15361" max="15361" width="21.33203125" style="6" bestFit="1" customWidth="1"/>
    <col min="15362" max="15401" width="3.109375" style="6" customWidth="1"/>
    <col min="15402" max="15402" width="0" style="6" hidden="1" customWidth="1"/>
    <col min="15403" max="15408" width="3" style="6" customWidth="1"/>
    <col min="15409" max="15409" width="3.88671875" style="6" bestFit="1" customWidth="1"/>
    <col min="15410" max="15410" width="0" style="6" hidden="1" customWidth="1"/>
    <col min="15411" max="15411" width="3" style="6" customWidth="1"/>
    <col min="15412" max="15412" width="1" style="6" customWidth="1"/>
    <col min="15413" max="15616" width="3" style="6"/>
    <col min="15617" max="15617" width="21.33203125" style="6" bestFit="1" customWidth="1"/>
    <col min="15618" max="15657" width="3.109375" style="6" customWidth="1"/>
    <col min="15658" max="15658" width="0" style="6" hidden="1" customWidth="1"/>
    <col min="15659" max="15664" width="3" style="6" customWidth="1"/>
    <col min="15665" max="15665" width="3.88671875" style="6" bestFit="1" customWidth="1"/>
    <col min="15666" max="15666" width="0" style="6" hidden="1" customWidth="1"/>
    <col min="15667" max="15667" width="3" style="6" customWidth="1"/>
    <col min="15668" max="15668" width="1" style="6" customWidth="1"/>
    <col min="15669" max="15872" width="3" style="6"/>
    <col min="15873" max="15873" width="21.33203125" style="6" bestFit="1" customWidth="1"/>
    <col min="15874" max="15913" width="3.109375" style="6" customWidth="1"/>
    <col min="15914" max="15914" width="0" style="6" hidden="1" customWidth="1"/>
    <col min="15915" max="15920" width="3" style="6" customWidth="1"/>
    <col min="15921" max="15921" width="3.88671875" style="6" bestFit="1" customWidth="1"/>
    <col min="15922" max="15922" width="0" style="6" hidden="1" customWidth="1"/>
    <col min="15923" max="15923" width="3" style="6" customWidth="1"/>
    <col min="15924" max="15924" width="1" style="6" customWidth="1"/>
    <col min="15925" max="16128" width="3" style="6"/>
    <col min="16129" max="16129" width="21.33203125" style="6" bestFit="1" customWidth="1"/>
    <col min="16130" max="16169" width="3.109375" style="6" customWidth="1"/>
    <col min="16170" max="16170" width="0" style="6" hidden="1" customWidth="1"/>
    <col min="16171" max="16176" width="3" style="6" customWidth="1"/>
    <col min="16177" max="16177" width="3.88671875" style="6" bestFit="1" customWidth="1"/>
    <col min="16178" max="16178" width="0" style="6" hidden="1" customWidth="1"/>
    <col min="16179" max="16179" width="3" style="6" customWidth="1"/>
    <col min="16180" max="16180" width="1" style="6" customWidth="1"/>
    <col min="16181" max="16384" width="3" style="6"/>
  </cols>
  <sheetData>
    <row r="1" spans="1:53" ht="16.2" thickBot="1" x14ac:dyDescent="0.35">
      <c r="A1" s="5" t="s">
        <v>34</v>
      </c>
      <c r="AQ1" s="7" t="s">
        <v>47</v>
      </c>
      <c r="AR1" s="8"/>
      <c r="AS1" s="8"/>
      <c r="AT1" s="8"/>
      <c r="AU1" s="8"/>
      <c r="AV1" s="8"/>
      <c r="AW1" s="8"/>
      <c r="AY1" s="9"/>
      <c r="AZ1" s="10"/>
    </row>
    <row r="2" spans="1:53" ht="33.75" customHeight="1" thickTop="1" thickBot="1" x14ac:dyDescent="0.35">
      <c r="A2" s="60" t="s">
        <v>108</v>
      </c>
      <c r="B2" s="61" t="str">
        <f>(A3)</f>
        <v>Szendrey</v>
      </c>
      <c r="C2" s="12"/>
      <c r="D2" s="11"/>
      <c r="E2" s="11"/>
      <c r="F2" s="13" t="str">
        <f>(A4)</f>
        <v>ifj. Farkas</v>
      </c>
      <c r="G2" s="11"/>
      <c r="H2" s="11"/>
      <c r="I2" s="11"/>
      <c r="J2" s="13" t="str">
        <f>(A5)</f>
        <v>Bottyán</v>
      </c>
      <c r="K2" s="11"/>
      <c r="L2" s="11"/>
      <c r="M2" s="11"/>
      <c r="N2" s="13" t="str">
        <f>(A6)</f>
        <v>ifj. Morvai</v>
      </c>
      <c r="O2" s="11"/>
      <c r="P2" s="11"/>
      <c r="Q2" s="11"/>
      <c r="R2" s="13" t="str">
        <f>(A7)</f>
        <v>Nagy D.</v>
      </c>
      <c r="S2" s="11"/>
      <c r="T2" s="11"/>
      <c r="U2" s="11"/>
      <c r="V2" s="13" t="str">
        <f>(A8)</f>
        <v>Berend</v>
      </c>
      <c r="W2" s="11"/>
      <c r="X2" s="11"/>
      <c r="Y2" s="11"/>
      <c r="Z2" s="13" t="str">
        <f>(A9)</f>
        <v>Nagy A.</v>
      </c>
      <c r="AA2" s="11"/>
      <c r="AB2" s="11"/>
      <c r="AC2" s="11"/>
      <c r="AD2" s="13" t="str">
        <f>(A10)</f>
        <v>Gyenes</v>
      </c>
      <c r="AE2" s="11"/>
      <c r="AF2" s="11"/>
      <c r="AG2" s="11"/>
      <c r="AH2" s="13" t="str">
        <f>(A11)</f>
        <v>Erdőteleki</v>
      </c>
      <c r="AI2" s="11"/>
      <c r="AJ2" s="11"/>
      <c r="AK2" s="11"/>
      <c r="AL2" s="13" t="str">
        <f>(A12)</f>
        <v>Dobos</v>
      </c>
      <c r="AM2" s="11"/>
      <c r="AN2" s="11"/>
      <c r="AO2" s="11"/>
      <c r="AP2" s="14"/>
      <c r="AQ2" s="15" t="s">
        <v>23</v>
      </c>
      <c r="AR2" s="16" t="s">
        <v>24</v>
      </c>
      <c r="AS2" s="16" t="s">
        <v>25</v>
      </c>
      <c r="AT2" s="16" t="s">
        <v>26</v>
      </c>
      <c r="AU2" s="16" t="s">
        <v>27</v>
      </c>
      <c r="AV2" s="16" t="s">
        <v>28</v>
      </c>
      <c r="AW2" s="17" t="s">
        <v>29</v>
      </c>
      <c r="AY2" s="18" t="s">
        <v>30</v>
      </c>
      <c r="AZ2" s="19"/>
      <c r="BA2" s="20" t="s">
        <v>31</v>
      </c>
    </row>
    <row r="3" spans="1:53" ht="22.5" customHeight="1" thickTop="1" x14ac:dyDescent="0.25">
      <c r="A3" s="62" t="s">
        <v>113</v>
      </c>
      <c r="B3" s="21"/>
      <c r="C3" s="22"/>
      <c r="D3" s="22"/>
      <c r="E3" s="22"/>
      <c r="F3" s="23">
        <v>9</v>
      </c>
      <c r="G3" s="35">
        <f>(N62)</f>
        <v>3</v>
      </c>
      <c r="H3" s="35">
        <f>(P62)</f>
        <v>1</v>
      </c>
      <c r="I3" s="25" t="str">
        <f>IF(G3=".","-",IF(G3&gt;H3,"g",IF(G3=H3,"d","v")))</f>
        <v>g</v>
      </c>
      <c r="J3" s="23">
        <v>8</v>
      </c>
      <c r="K3" s="24">
        <f>(N56)</f>
        <v>2</v>
      </c>
      <c r="L3" s="24">
        <f>(P56)</f>
        <v>1</v>
      </c>
      <c r="M3" s="25" t="str">
        <f>IF(K3=".","-",IF(K3&gt;L3,"g",IF(K3=L3,"d","v")))</f>
        <v>g</v>
      </c>
      <c r="N3" s="23">
        <v>7</v>
      </c>
      <c r="O3" s="24">
        <f>(N50)</f>
        <v>0</v>
      </c>
      <c r="P3" s="24">
        <f>(P50)</f>
        <v>2</v>
      </c>
      <c r="Q3" s="25" t="str">
        <f>IF(O3=".","-",IF(O3&gt;P3,"g",IF(O3=P3,"d","v")))</f>
        <v>v</v>
      </c>
      <c r="R3" s="23">
        <v>6</v>
      </c>
      <c r="S3" s="24">
        <f>(N44)</f>
        <v>0</v>
      </c>
      <c r="T3" s="24">
        <f>(P44)</f>
        <v>1</v>
      </c>
      <c r="U3" s="25" t="str">
        <f>IF(S3=".","-",IF(S3&gt;T3,"g",IF(S3=T3,"d","v")))</f>
        <v>v</v>
      </c>
      <c r="V3" s="23">
        <v>5</v>
      </c>
      <c r="W3" s="24">
        <f>(N38)</f>
        <v>0</v>
      </c>
      <c r="X3" s="24">
        <f>(P38)</f>
        <v>1</v>
      </c>
      <c r="Y3" s="25" t="str">
        <f>IF(W3=".","-",IF(W3&gt;X3,"g",IF(W3=X3,"d","v")))</f>
        <v>v</v>
      </c>
      <c r="Z3" s="23">
        <v>4</v>
      </c>
      <c r="AA3" s="24">
        <f>(N32)</f>
        <v>1</v>
      </c>
      <c r="AB3" s="24">
        <f>(P32)</f>
        <v>1</v>
      </c>
      <c r="AC3" s="25" t="str">
        <f t="shared" ref="AC3:AC8" si="0">IF(AA3=".","-",IF(AA3&gt;AB3,"g",IF(AA3=AB3,"d","v")))</f>
        <v>d</v>
      </c>
      <c r="AD3" s="23">
        <v>3</v>
      </c>
      <c r="AE3" s="24">
        <f>(N26)</f>
        <v>1</v>
      </c>
      <c r="AF3" s="24">
        <f>(P26)</f>
        <v>0</v>
      </c>
      <c r="AG3" s="25" t="str">
        <f t="shared" ref="AG3:AG9" si="1">IF(AE3=".","-",IF(AE3&gt;AF3,"g",IF(AE3=AF3,"d","v")))</f>
        <v>g</v>
      </c>
      <c r="AH3" s="23">
        <v>2</v>
      </c>
      <c r="AI3" s="24">
        <f>(N20)</f>
        <v>3</v>
      </c>
      <c r="AJ3" s="24">
        <f>(P20)</f>
        <v>0</v>
      </c>
      <c r="AK3" s="25" t="str">
        <f t="shared" ref="AK3:AK10" si="2">IF(AI3=".","-",IF(AI3&gt;AJ3,"g",IF(AI3=AJ3,"d","v")))</f>
        <v>g</v>
      </c>
      <c r="AL3" s="23">
        <v>1</v>
      </c>
      <c r="AM3" s="24">
        <f>(N14)</f>
        <v>2</v>
      </c>
      <c r="AN3" s="24">
        <f>(P14)</f>
        <v>0</v>
      </c>
      <c r="AO3" s="25" t="str">
        <f t="shared" ref="AO3:AO11" si="3">IF(AM3=".","-",IF(AM3&gt;AN3,"g",IF(AM3=AN3,"d","v")))</f>
        <v>g</v>
      </c>
      <c r="AP3" s="26"/>
      <c r="AQ3" s="27">
        <f t="shared" ref="AQ3:AQ12" si="4">SUM(AR3:AT3)</f>
        <v>9</v>
      </c>
      <c r="AR3" s="28">
        <f t="shared" ref="AR3:AR12" si="5">COUNTIF(B3:AO3,"g")</f>
        <v>5</v>
      </c>
      <c r="AS3" s="28">
        <f t="shared" ref="AS3:AS12" si="6">COUNTIF(B3:AO3,"d")</f>
        <v>1</v>
      </c>
      <c r="AT3" s="28">
        <f t="shared" ref="AT3:AT12" si="7">COUNTIF(B3:AO3,"v")</f>
        <v>3</v>
      </c>
      <c r="AU3" s="29">
        <f>SUM(IF(O3&lt;&gt;".",O3)+IF(S3&lt;&gt;".",S3)+IF(W3&lt;&gt;".",W3)+IF(AA3&lt;&gt;".",AA3)+IF(AE3&lt;&gt;".",AE3)+IF(AI3&lt;&gt;".",AI3)+IF(AM3&lt;&gt;".",AM3)+IF(G3&lt;&gt;".",G3)+IF(K3&lt;&gt;".",K3))</f>
        <v>12</v>
      </c>
      <c r="AV3" s="29">
        <f>SUM(IF(P3&lt;&gt;".",P3)+IF(T3&lt;&gt;".",T3)+IF(X3&lt;&gt;".",X3)+IF(AB3&lt;&gt;".",AB3)+IF(AF3&lt;&gt;".",AF3)+IF(AJ3&lt;&gt;".",AJ3)+IF(AN3&lt;&gt;".",AN3)+IF(H3&lt;&gt;".",H3)+IF(L3&lt;&gt;".",L3))</f>
        <v>7</v>
      </c>
      <c r="AW3" s="30">
        <f t="shared" ref="AW3:AW12" si="8">SUM(AR3*3+AS3*1)</f>
        <v>16</v>
      </c>
      <c r="AY3" s="31">
        <f t="shared" ref="AY3:AY12" si="9">RANK(AW3,$AW$3:$AW$12,0)</f>
        <v>4</v>
      </c>
      <c r="AZ3" s="32"/>
      <c r="BA3" s="33">
        <f t="shared" ref="BA3:BA12" si="10">SUM(AU3-AV3)</f>
        <v>5</v>
      </c>
    </row>
    <row r="4" spans="1:53" ht="22.5" customHeight="1" x14ac:dyDescent="0.25">
      <c r="A4" s="63" t="s">
        <v>116</v>
      </c>
      <c r="B4" s="34">
        <v>9</v>
      </c>
      <c r="C4" s="35">
        <f>(P62)</f>
        <v>1</v>
      </c>
      <c r="D4" s="35">
        <f>(N62)</f>
        <v>3</v>
      </c>
      <c r="E4" s="64" t="str">
        <f t="shared" ref="E4:E12" si="11">IF(C4=".","-",IF(C4&gt;D4,"g",IF(C4=D4,"d","v")))</f>
        <v>v</v>
      </c>
      <c r="F4" s="37"/>
      <c r="G4" s="38"/>
      <c r="H4" s="38"/>
      <c r="I4" s="38"/>
      <c r="J4" s="34">
        <v>7</v>
      </c>
      <c r="K4" s="35">
        <f>(N51)</f>
        <v>3</v>
      </c>
      <c r="L4" s="35">
        <f>(P51)</f>
        <v>1</v>
      </c>
      <c r="M4" s="36" t="str">
        <f>IF(K4=".","-",IF(K4&gt;L4,"g",IF(K4=L4,"d","v")))</f>
        <v>g</v>
      </c>
      <c r="N4" s="34">
        <v>6</v>
      </c>
      <c r="O4" s="35">
        <f>(N45)</f>
        <v>0</v>
      </c>
      <c r="P4" s="35">
        <f>(P45)</f>
        <v>2</v>
      </c>
      <c r="Q4" s="36" t="str">
        <f>IF(O4=".","-",IF(O4&gt;P4,"g",IF(O4=P4,"d","v")))</f>
        <v>v</v>
      </c>
      <c r="R4" s="34">
        <v>5</v>
      </c>
      <c r="S4" s="35">
        <f>(N39)</f>
        <v>4</v>
      </c>
      <c r="T4" s="35">
        <f>(P39)</f>
        <v>2</v>
      </c>
      <c r="U4" s="36" t="str">
        <f>IF(S4=".","-",IF(S4&gt;T4,"g",IF(S4=T4,"d","v")))</f>
        <v>g</v>
      </c>
      <c r="V4" s="34">
        <v>4</v>
      </c>
      <c r="W4" s="35">
        <f>(P33)</f>
        <v>3</v>
      </c>
      <c r="X4" s="35">
        <f>(N33)</f>
        <v>1</v>
      </c>
      <c r="Y4" s="36" t="str">
        <f>IF(W4=".","-",IF(W4&gt;X4,"g",IF(W4=X4,"d","v")))</f>
        <v>g</v>
      </c>
      <c r="Z4" s="34">
        <v>3</v>
      </c>
      <c r="AA4" s="35">
        <f>(N27)</f>
        <v>3</v>
      </c>
      <c r="AB4" s="35">
        <f>(P27)</f>
        <v>0</v>
      </c>
      <c r="AC4" s="36" t="str">
        <f t="shared" si="0"/>
        <v>g</v>
      </c>
      <c r="AD4" s="34">
        <v>2</v>
      </c>
      <c r="AE4" s="35">
        <f>(N21)</f>
        <v>2</v>
      </c>
      <c r="AF4" s="35">
        <f>(P21)</f>
        <v>1</v>
      </c>
      <c r="AG4" s="36" t="str">
        <f t="shared" si="1"/>
        <v>g</v>
      </c>
      <c r="AH4" s="34">
        <v>1</v>
      </c>
      <c r="AI4" s="35">
        <f>(N15)</f>
        <v>7</v>
      </c>
      <c r="AJ4" s="35">
        <f>(P15)</f>
        <v>3</v>
      </c>
      <c r="AK4" s="36" t="str">
        <f t="shared" si="2"/>
        <v>g</v>
      </c>
      <c r="AL4" s="34">
        <v>8</v>
      </c>
      <c r="AM4" s="35">
        <f>(N57)</f>
        <v>3</v>
      </c>
      <c r="AN4" s="35">
        <f>(P57)</f>
        <v>0</v>
      </c>
      <c r="AO4" s="36" t="str">
        <f t="shared" si="3"/>
        <v>g</v>
      </c>
      <c r="AP4" s="39"/>
      <c r="AQ4" s="27">
        <f t="shared" si="4"/>
        <v>9</v>
      </c>
      <c r="AR4" s="28">
        <f t="shared" si="5"/>
        <v>7</v>
      </c>
      <c r="AS4" s="28">
        <f t="shared" si="6"/>
        <v>0</v>
      </c>
      <c r="AT4" s="28">
        <f t="shared" si="7"/>
        <v>2</v>
      </c>
      <c r="AU4" s="29">
        <f>SUM(IF(O4&lt;&gt;".",O4)+IF(S4&lt;&gt;".",S4)+IF(W4&lt;&gt;".",W4)+IF(AA4&lt;&gt;".",AA4)+IF(AE4&lt;&gt;".",AE4)+IF(AI4&lt;&gt;".",AI4)+IF(AM4&lt;&gt;".",AM4)+IF(C4&lt;&gt;".",C4)+IF(K4&lt;&gt;".",K4))</f>
        <v>26</v>
      </c>
      <c r="AV4" s="29">
        <f>SUM(IF(P4&lt;&gt;".",P4)+IF(T4&lt;&gt;".",T4)+IF(X4&lt;&gt;".",X4)+IF(AB4&lt;&gt;".",AB4)+IF(AF4&lt;&gt;".",AF4)+IF(AJ4&lt;&gt;".",AJ4)+IF(AN4&lt;&gt;".",AN4)+IF(D4&lt;&gt;".",D4)+IF(L4&lt;&gt;".",L4))</f>
        <v>13</v>
      </c>
      <c r="AW4" s="40">
        <f t="shared" si="8"/>
        <v>21</v>
      </c>
      <c r="AY4" s="31">
        <f t="shared" si="9"/>
        <v>1</v>
      </c>
      <c r="AZ4" s="32"/>
      <c r="BA4" s="33">
        <f t="shared" si="10"/>
        <v>13</v>
      </c>
    </row>
    <row r="5" spans="1:53" ht="22.5" customHeight="1" x14ac:dyDescent="0.25">
      <c r="A5" s="63" t="s">
        <v>122</v>
      </c>
      <c r="B5" s="34">
        <v>8</v>
      </c>
      <c r="C5" s="35">
        <f>(P56)</f>
        <v>1</v>
      </c>
      <c r="D5" s="35">
        <f>(N56)</f>
        <v>2</v>
      </c>
      <c r="E5" s="64" t="str">
        <f t="shared" si="11"/>
        <v>v</v>
      </c>
      <c r="F5" s="34">
        <v>7</v>
      </c>
      <c r="G5" s="35">
        <f>(P51)</f>
        <v>1</v>
      </c>
      <c r="H5" s="35">
        <f>(N51)</f>
        <v>3</v>
      </c>
      <c r="I5" s="64" t="str">
        <f t="shared" ref="I5:I12" si="12">IF(G5=".","-",IF(G5&gt;H5,"g",IF(G5=H5,"d","v")))</f>
        <v>v</v>
      </c>
      <c r="J5" s="37"/>
      <c r="K5" s="38"/>
      <c r="L5" s="38"/>
      <c r="M5" s="38"/>
      <c r="N5" s="34">
        <v>5</v>
      </c>
      <c r="O5" s="35">
        <f>(N40)</f>
        <v>4</v>
      </c>
      <c r="P5" s="35">
        <f>(P40)</f>
        <v>0</v>
      </c>
      <c r="Q5" s="36" t="str">
        <f>IF(O5=".","-",IF(O5&gt;P5,"g",IF(O5=P5,"d","v")))</f>
        <v>g</v>
      </c>
      <c r="R5" s="34">
        <v>4</v>
      </c>
      <c r="S5" s="35">
        <f>(N34)</f>
        <v>2</v>
      </c>
      <c r="T5" s="35">
        <f>(P34)</f>
        <v>1</v>
      </c>
      <c r="U5" s="36" t="str">
        <f>IF(S5=".","-",IF(S5&gt;T5,"g",IF(S5=T5,"d","v")))</f>
        <v>g</v>
      </c>
      <c r="V5" s="34">
        <v>3</v>
      </c>
      <c r="W5" s="35">
        <f>(N28)</f>
        <v>0</v>
      </c>
      <c r="X5" s="35">
        <f>(P28)</f>
        <v>0</v>
      </c>
      <c r="Y5" s="36" t="str">
        <f>IF(W5=".","-",IF(W5&gt;X5,"g",IF(W5=X5,"d","v")))</f>
        <v>d</v>
      </c>
      <c r="Z5" s="34">
        <v>2</v>
      </c>
      <c r="AA5" s="35">
        <f>(N22)</f>
        <v>1</v>
      </c>
      <c r="AB5" s="35">
        <f>(P22)</f>
        <v>0</v>
      </c>
      <c r="AC5" s="36" t="str">
        <f t="shared" si="0"/>
        <v>g</v>
      </c>
      <c r="AD5" s="34">
        <v>1</v>
      </c>
      <c r="AE5" s="35">
        <f>(N16)</f>
        <v>2</v>
      </c>
      <c r="AF5" s="35">
        <f>(P16)</f>
        <v>1</v>
      </c>
      <c r="AG5" s="36" t="str">
        <f t="shared" si="1"/>
        <v>g</v>
      </c>
      <c r="AH5" s="34">
        <v>9</v>
      </c>
      <c r="AI5" s="35">
        <f>(N63)</f>
        <v>1</v>
      </c>
      <c r="AJ5" s="35">
        <f>(P63)</f>
        <v>0</v>
      </c>
      <c r="AK5" s="36" t="str">
        <f t="shared" si="2"/>
        <v>g</v>
      </c>
      <c r="AL5" s="34">
        <v>6</v>
      </c>
      <c r="AM5" s="35">
        <f>(N46)</f>
        <v>4</v>
      </c>
      <c r="AN5" s="35">
        <f>(P46)</f>
        <v>0</v>
      </c>
      <c r="AO5" s="36" t="str">
        <f t="shared" si="3"/>
        <v>g</v>
      </c>
      <c r="AP5" s="39"/>
      <c r="AQ5" s="27">
        <f t="shared" si="4"/>
        <v>9</v>
      </c>
      <c r="AR5" s="28">
        <f t="shared" si="5"/>
        <v>6</v>
      </c>
      <c r="AS5" s="28">
        <f t="shared" si="6"/>
        <v>1</v>
      </c>
      <c r="AT5" s="28">
        <f t="shared" si="7"/>
        <v>2</v>
      </c>
      <c r="AU5" s="29">
        <f>SUM(IF(O5&lt;&gt;".",O5)+IF(S5&lt;&gt;".",S5)+IF(W5&lt;&gt;".",W5)+IF(AA5&lt;&gt;".",AA5)+IF(AE5&lt;&gt;".",AE5)+IF(AI5&lt;&gt;".",AI5)+IF(AM5&lt;&gt;".",AM5)+IF(G5&lt;&gt;".",G5)+IF(C5&lt;&gt;".",C5))</f>
        <v>16</v>
      </c>
      <c r="AV5" s="29">
        <f>SUM(IF(P5&lt;&gt;".",P5)+IF(T5&lt;&gt;".",T5)+IF(X5&lt;&gt;".",X5)+IF(AB5&lt;&gt;".",AB5)+IF(AF5&lt;&gt;".",AF5)+IF(AJ5&lt;&gt;".",AJ5)+IF(AN5&lt;&gt;".",AN5)+IF(H5&lt;&gt;".",H5)+IF(D5&lt;&gt;".",D5))</f>
        <v>7</v>
      </c>
      <c r="AW5" s="40">
        <f t="shared" si="8"/>
        <v>19</v>
      </c>
      <c r="AY5" s="31">
        <f t="shared" si="9"/>
        <v>3</v>
      </c>
      <c r="AZ5" s="32"/>
      <c r="BA5" s="33">
        <f t="shared" si="10"/>
        <v>9</v>
      </c>
    </row>
    <row r="6" spans="1:53" ht="22.5" customHeight="1" x14ac:dyDescent="0.25">
      <c r="A6" s="63" t="s">
        <v>125</v>
      </c>
      <c r="B6" s="34">
        <v>7</v>
      </c>
      <c r="C6" s="35">
        <f>(P50)</f>
        <v>2</v>
      </c>
      <c r="D6" s="35">
        <f>(N50)</f>
        <v>0</v>
      </c>
      <c r="E6" s="64" t="str">
        <f t="shared" si="11"/>
        <v>g</v>
      </c>
      <c r="F6" s="34">
        <v>6</v>
      </c>
      <c r="G6" s="35">
        <f>(P45)</f>
        <v>2</v>
      </c>
      <c r="H6" s="35">
        <f>(N45)</f>
        <v>0</v>
      </c>
      <c r="I6" s="64" t="str">
        <f t="shared" si="12"/>
        <v>g</v>
      </c>
      <c r="J6" s="34">
        <v>5</v>
      </c>
      <c r="K6" s="35">
        <f>(P40)</f>
        <v>0</v>
      </c>
      <c r="L6" s="35">
        <f>(N40)</f>
        <v>4</v>
      </c>
      <c r="M6" s="64" t="str">
        <f t="shared" ref="M6:M12" si="13">IF(K6=".","-",IF(K6&gt;L6,"g",IF(K6=L6,"d","v")))</f>
        <v>v</v>
      </c>
      <c r="N6" s="37"/>
      <c r="O6" s="38"/>
      <c r="P6" s="38"/>
      <c r="Q6" s="38"/>
      <c r="R6" s="34">
        <v>3</v>
      </c>
      <c r="S6" s="35">
        <f>(N29)</f>
        <v>0</v>
      </c>
      <c r="T6" s="35">
        <f>(P29)</f>
        <v>0</v>
      </c>
      <c r="U6" s="36" t="str">
        <f>IF(S6=".","-",IF(S6&gt;T6,"g",IF(S6=T6,"d","v")))</f>
        <v>d</v>
      </c>
      <c r="V6" s="34">
        <v>2</v>
      </c>
      <c r="W6" s="35">
        <f>(N23)</f>
        <v>0</v>
      </c>
      <c r="X6" s="35">
        <f>(P23)</f>
        <v>0</v>
      </c>
      <c r="Y6" s="36" t="str">
        <f>IF(W6=".","-",IF(W6&gt;X6,"g",IF(W6=X6,"d","v")))</f>
        <v>d</v>
      </c>
      <c r="Z6" s="34">
        <v>1</v>
      </c>
      <c r="AA6" s="35">
        <f>(N17)</f>
        <v>2</v>
      </c>
      <c r="AB6" s="35">
        <f>(P17)</f>
        <v>0</v>
      </c>
      <c r="AC6" s="36" t="str">
        <f t="shared" si="0"/>
        <v>g</v>
      </c>
      <c r="AD6" s="34">
        <v>9</v>
      </c>
      <c r="AE6" s="35">
        <f>(N64)</f>
        <v>2</v>
      </c>
      <c r="AF6" s="35">
        <f>(P64)</f>
        <v>0</v>
      </c>
      <c r="AG6" s="36" t="str">
        <f t="shared" si="1"/>
        <v>g</v>
      </c>
      <c r="AH6" s="34">
        <v>8</v>
      </c>
      <c r="AI6" s="35">
        <f>(N58)</f>
        <v>3</v>
      </c>
      <c r="AJ6" s="35">
        <f>(P58)</f>
        <v>0</v>
      </c>
      <c r="AK6" s="36" t="str">
        <f t="shared" si="2"/>
        <v>g</v>
      </c>
      <c r="AL6" s="34">
        <v>4</v>
      </c>
      <c r="AM6" s="35">
        <f>(N35)</f>
        <v>1</v>
      </c>
      <c r="AN6" s="35">
        <f>(P35)</f>
        <v>0</v>
      </c>
      <c r="AO6" s="36" t="str">
        <f t="shared" si="3"/>
        <v>g</v>
      </c>
      <c r="AP6" s="39"/>
      <c r="AQ6" s="27">
        <f t="shared" si="4"/>
        <v>9</v>
      </c>
      <c r="AR6" s="28">
        <f t="shared" si="5"/>
        <v>6</v>
      </c>
      <c r="AS6" s="28">
        <f t="shared" si="6"/>
        <v>2</v>
      </c>
      <c r="AT6" s="28">
        <f t="shared" si="7"/>
        <v>1</v>
      </c>
      <c r="AU6" s="29">
        <f>SUM(IF(C6&lt;&gt;".",C6)+IF(S6&lt;&gt;".",S6)+IF(W6&lt;&gt;".",W6)+IF(AA6&lt;&gt;".",AA6)+IF(AE6&lt;&gt;".",AE6)+IF(AI6&lt;&gt;".",AI6)+IF(AM6&lt;&gt;".",AM6)+IF(G6&lt;&gt;".",G6)+IF(K6&lt;&gt;".",K6))</f>
        <v>12</v>
      </c>
      <c r="AV6" s="29">
        <f>SUM(IF(D6&lt;&gt;".",D6)+IF(T6&lt;&gt;".",T6)+IF(X6&lt;&gt;".",X6)+IF(AB6&lt;&gt;".",AB6)+IF(AF6&lt;&gt;".",AF6)+IF(AJ6&lt;&gt;".",AJ6)+IF(AN6&lt;&gt;".",AN6)+IF(H6&lt;&gt;".",H6)+IF(L6&lt;&gt;".",L6))</f>
        <v>4</v>
      </c>
      <c r="AW6" s="40">
        <f t="shared" si="8"/>
        <v>20</v>
      </c>
      <c r="AY6" s="31">
        <f t="shared" si="9"/>
        <v>2</v>
      </c>
      <c r="AZ6" s="32"/>
      <c r="BA6" s="33">
        <f t="shared" si="10"/>
        <v>8</v>
      </c>
    </row>
    <row r="7" spans="1:53" ht="22.5" customHeight="1" x14ac:dyDescent="0.25">
      <c r="A7" s="63" t="s">
        <v>133</v>
      </c>
      <c r="B7" s="34">
        <v>6</v>
      </c>
      <c r="C7" s="35">
        <f>(P44)</f>
        <v>1</v>
      </c>
      <c r="D7" s="35">
        <f>(N44)</f>
        <v>0</v>
      </c>
      <c r="E7" s="64" t="str">
        <f t="shared" si="11"/>
        <v>g</v>
      </c>
      <c r="F7" s="34">
        <v>5</v>
      </c>
      <c r="G7" s="35">
        <f>(P39)</f>
        <v>2</v>
      </c>
      <c r="H7" s="35">
        <f>(N39)</f>
        <v>4</v>
      </c>
      <c r="I7" s="64" t="str">
        <f t="shared" si="12"/>
        <v>v</v>
      </c>
      <c r="J7" s="34">
        <v>4</v>
      </c>
      <c r="K7" s="35">
        <f>(P34)</f>
        <v>1</v>
      </c>
      <c r="L7" s="35">
        <f>(N34)</f>
        <v>2</v>
      </c>
      <c r="M7" s="64" t="str">
        <f t="shared" si="13"/>
        <v>v</v>
      </c>
      <c r="N7" s="34">
        <v>3</v>
      </c>
      <c r="O7" s="35">
        <f>(P29)</f>
        <v>0</v>
      </c>
      <c r="P7" s="35">
        <f>(N29)</f>
        <v>0</v>
      </c>
      <c r="Q7" s="64" t="str">
        <f t="shared" ref="Q7:Q12" si="14">IF(O7=".","-",IF(O7&gt;P7,"g",IF(O7=P7,"d","v")))</f>
        <v>d</v>
      </c>
      <c r="R7" s="37"/>
      <c r="S7" s="38"/>
      <c r="T7" s="38"/>
      <c r="U7" s="38"/>
      <c r="V7" s="34">
        <v>1</v>
      </c>
      <c r="W7" s="35">
        <f>(N18)</f>
        <v>0</v>
      </c>
      <c r="X7" s="35">
        <f>(P18)</f>
        <v>0</v>
      </c>
      <c r="Y7" s="36" t="str">
        <f>IF(W7=".","-",IF(W7&gt;X7,"g",IF(W7=X7,"d","v")))</f>
        <v>d</v>
      </c>
      <c r="Z7" s="34">
        <v>9</v>
      </c>
      <c r="AA7" s="35">
        <f>(N65)</f>
        <v>1</v>
      </c>
      <c r="AB7" s="35">
        <f>(P65)</f>
        <v>1</v>
      </c>
      <c r="AC7" s="36" t="str">
        <f t="shared" si="0"/>
        <v>d</v>
      </c>
      <c r="AD7" s="34">
        <v>8</v>
      </c>
      <c r="AE7" s="35">
        <f>(N59)</f>
        <v>1</v>
      </c>
      <c r="AF7" s="35">
        <f>(P59)</f>
        <v>0</v>
      </c>
      <c r="AG7" s="36" t="str">
        <f t="shared" si="1"/>
        <v>g</v>
      </c>
      <c r="AH7" s="34">
        <v>7</v>
      </c>
      <c r="AI7" s="35">
        <f>(N52)</f>
        <v>2</v>
      </c>
      <c r="AJ7" s="35">
        <f>(P52)</f>
        <v>1</v>
      </c>
      <c r="AK7" s="36" t="str">
        <f t="shared" si="2"/>
        <v>g</v>
      </c>
      <c r="AL7" s="34">
        <v>2</v>
      </c>
      <c r="AM7" s="35">
        <f>(N24)</f>
        <v>0</v>
      </c>
      <c r="AN7" s="35">
        <f>(P24)</f>
        <v>0</v>
      </c>
      <c r="AO7" s="36" t="str">
        <f t="shared" si="3"/>
        <v>d</v>
      </c>
      <c r="AP7" s="39"/>
      <c r="AQ7" s="27">
        <f t="shared" si="4"/>
        <v>9</v>
      </c>
      <c r="AR7" s="28">
        <f t="shared" si="5"/>
        <v>3</v>
      </c>
      <c r="AS7" s="28">
        <f t="shared" si="6"/>
        <v>4</v>
      </c>
      <c r="AT7" s="28">
        <f t="shared" si="7"/>
        <v>2</v>
      </c>
      <c r="AU7" s="29">
        <f>SUM(IF(O7&lt;&gt;".",O7)+IF(C7&lt;&gt;".",C7)+IF(W7&lt;&gt;".",W7)+IF(AA7&lt;&gt;".",AA7)+IF(AE7&lt;&gt;".",AE7)+IF(AI7&lt;&gt;".",AI7)+IF(AM7&lt;&gt;".",AM7)+IF(G7&lt;&gt;".",G7)+IF(K7&lt;&gt;".",K7))</f>
        <v>8</v>
      </c>
      <c r="AV7" s="29">
        <f>SUM(IF(P7&lt;&gt;".",P7)+IF(D7&lt;&gt;".",D7)+IF(X7&lt;&gt;".",X7)+IF(AB7&lt;&gt;".",AB7)+IF(AF7&lt;&gt;".",AF7)+IF(AJ7&lt;&gt;".",AJ7)+IF(AN7&lt;&gt;".",AN7)+IF(H7&lt;&gt;".",H7)+IF(L7&lt;&gt;".",L7))</f>
        <v>8</v>
      </c>
      <c r="AW7" s="40">
        <f t="shared" si="8"/>
        <v>13</v>
      </c>
      <c r="AY7" s="31">
        <v>7</v>
      </c>
      <c r="AZ7" s="32"/>
      <c r="BA7" s="33">
        <f t="shared" si="10"/>
        <v>0</v>
      </c>
    </row>
    <row r="8" spans="1:53" ht="22.5" customHeight="1" x14ac:dyDescent="0.25">
      <c r="A8" s="63" t="s">
        <v>136</v>
      </c>
      <c r="B8" s="34">
        <v>5</v>
      </c>
      <c r="C8" s="35">
        <f>(P38)</f>
        <v>1</v>
      </c>
      <c r="D8" s="35">
        <f>(N38)</f>
        <v>0</v>
      </c>
      <c r="E8" s="64" t="str">
        <f t="shared" si="11"/>
        <v>g</v>
      </c>
      <c r="F8" s="34">
        <v>4</v>
      </c>
      <c r="G8" s="35">
        <f>(N33)</f>
        <v>1</v>
      </c>
      <c r="H8" s="35">
        <f>(P33)</f>
        <v>3</v>
      </c>
      <c r="I8" s="64" t="str">
        <f t="shared" si="12"/>
        <v>v</v>
      </c>
      <c r="J8" s="34">
        <v>3</v>
      </c>
      <c r="K8" s="35">
        <f>(P28)</f>
        <v>0</v>
      </c>
      <c r="L8" s="35">
        <f>(N28)</f>
        <v>0</v>
      </c>
      <c r="M8" s="64" t="str">
        <f t="shared" si="13"/>
        <v>d</v>
      </c>
      <c r="N8" s="34">
        <v>2</v>
      </c>
      <c r="O8" s="35">
        <f>(P23)</f>
        <v>0</v>
      </c>
      <c r="P8" s="35">
        <f>(N23)</f>
        <v>0</v>
      </c>
      <c r="Q8" s="64" t="str">
        <f t="shared" si="14"/>
        <v>d</v>
      </c>
      <c r="R8" s="34">
        <v>1</v>
      </c>
      <c r="S8" s="35">
        <f>(P18)</f>
        <v>0</v>
      </c>
      <c r="T8" s="35">
        <f>(N18)</f>
        <v>0</v>
      </c>
      <c r="U8" s="64" t="str">
        <f>IF(S8=".","-",IF(S8&gt;T8,"g",IF(S8=T8,"d","v")))</f>
        <v>d</v>
      </c>
      <c r="V8" s="37"/>
      <c r="W8" s="38"/>
      <c r="X8" s="38"/>
      <c r="Y8" s="38"/>
      <c r="Z8" s="34">
        <v>8</v>
      </c>
      <c r="AA8" s="35">
        <f>(N60)</f>
        <v>1</v>
      </c>
      <c r="AB8" s="35">
        <f>(P60)</f>
        <v>1</v>
      </c>
      <c r="AC8" s="36" t="str">
        <f t="shared" si="0"/>
        <v>d</v>
      </c>
      <c r="AD8" s="34">
        <v>7</v>
      </c>
      <c r="AE8" s="35">
        <f>(N53)</f>
        <v>1</v>
      </c>
      <c r="AF8" s="35">
        <f>(P53)</f>
        <v>1</v>
      </c>
      <c r="AG8" s="36" t="str">
        <f t="shared" si="1"/>
        <v>d</v>
      </c>
      <c r="AH8" s="34">
        <v>6</v>
      </c>
      <c r="AI8" s="35">
        <f>(N47)</f>
        <v>1</v>
      </c>
      <c r="AJ8" s="35">
        <f>(P47)</f>
        <v>0</v>
      </c>
      <c r="AK8" s="36" t="str">
        <f t="shared" si="2"/>
        <v>g</v>
      </c>
      <c r="AL8" s="34">
        <v>9</v>
      </c>
      <c r="AM8" s="35">
        <f>(N66)</f>
        <v>2</v>
      </c>
      <c r="AN8" s="35">
        <f>(P66)</f>
        <v>0</v>
      </c>
      <c r="AO8" s="36" t="str">
        <f t="shared" si="3"/>
        <v>g</v>
      </c>
      <c r="AP8" s="39"/>
      <c r="AQ8" s="27">
        <f t="shared" si="4"/>
        <v>9</v>
      </c>
      <c r="AR8" s="28">
        <f t="shared" si="5"/>
        <v>3</v>
      </c>
      <c r="AS8" s="28">
        <f t="shared" si="6"/>
        <v>5</v>
      </c>
      <c r="AT8" s="28">
        <f t="shared" si="7"/>
        <v>1</v>
      </c>
      <c r="AU8" s="29">
        <f>SUM(IF(O8&lt;&gt;".",O8)+IF(S8&lt;&gt;".",S8)+IF(C8&lt;&gt;".",C8)+IF(AA8&lt;&gt;".",AA8)+IF(AE8&lt;&gt;".",AE8)+IF(AI8&lt;&gt;".",AI8)+IF(AM8&lt;&gt;".",AM8)+IF(G8&lt;&gt;".",G8)+IF(K8&lt;&gt;".",K8))</f>
        <v>7</v>
      </c>
      <c r="AV8" s="29">
        <f>SUM(IF(P8&lt;&gt;".",P8)+IF(T8&lt;&gt;".",T8)+IF(D8&lt;&gt;".",D8)+IF(AB8&lt;&gt;".",AB8)+IF(AF8&lt;&gt;".",AF8)+IF(AJ8&lt;&gt;".",AJ8)+IF(AN8&lt;&gt;".",AN8)+IF(H8&lt;&gt;".",H8)+IF(L8&lt;&gt;".",L8))</f>
        <v>5</v>
      </c>
      <c r="AW8" s="40">
        <f t="shared" si="8"/>
        <v>14</v>
      </c>
      <c r="AY8" s="31">
        <v>6</v>
      </c>
      <c r="AZ8" s="32"/>
      <c r="BA8" s="33">
        <f t="shared" si="10"/>
        <v>2</v>
      </c>
    </row>
    <row r="9" spans="1:53" ht="22.5" customHeight="1" x14ac:dyDescent="0.25">
      <c r="A9" s="63" t="s">
        <v>143</v>
      </c>
      <c r="B9" s="34">
        <v>4</v>
      </c>
      <c r="C9" s="35">
        <f>(P32)</f>
        <v>1</v>
      </c>
      <c r="D9" s="35">
        <f>(N32)</f>
        <v>1</v>
      </c>
      <c r="E9" s="64" t="str">
        <f t="shared" si="11"/>
        <v>d</v>
      </c>
      <c r="F9" s="34">
        <v>3</v>
      </c>
      <c r="G9" s="35">
        <f>(P27)</f>
        <v>0</v>
      </c>
      <c r="H9" s="35">
        <f>(N27)</f>
        <v>3</v>
      </c>
      <c r="I9" s="64" t="str">
        <f t="shared" si="12"/>
        <v>v</v>
      </c>
      <c r="J9" s="34">
        <v>2</v>
      </c>
      <c r="K9" s="35">
        <f>(P22)</f>
        <v>0</v>
      </c>
      <c r="L9" s="35">
        <f>(N22)</f>
        <v>1</v>
      </c>
      <c r="M9" s="64" t="str">
        <f t="shared" si="13"/>
        <v>v</v>
      </c>
      <c r="N9" s="34">
        <v>1</v>
      </c>
      <c r="O9" s="35">
        <f>(P17)</f>
        <v>0</v>
      </c>
      <c r="P9" s="35">
        <f>(N17)</f>
        <v>2</v>
      </c>
      <c r="Q9" s="64" t="str">
        <f t="shared" si="14"/>
        <v>v</v>
      </c>
      <c r="R9" s="34">
        <v>9</v>
      </c>
      <c r="S9" s="35">
        <f>(P65)</f>
        <v>1</v>
      </c>
      <c r="T9" s="35">
        <f>(N65)</f>
        <v>1</v>
      </c>
      <c r="U9" s="64" t="str">
        <f>IF(S9=".","-",IF(S9&gt;T9,"g",IF(S9=T9,"d","v")))</f>
        <v>d</v>
      </c>
      <c r="V9" s="34">
        <v>8</v>
      </c>
      <c r="W9" s="35">
        <f>(P60)</f>
        <v>1</v>
      </c>
      <c r="X9" s="35">
        <f>(N60)</f>
        <v>1</v>
      </c>
      <c r="Y9" s="64" t="str">
        <f>IF(W9=".","-",IF(W9&gt;X9,"g",IF(W9=X9,"d","v")))</f>
        <v>d</v>
      </c>
      <c r="Z9" s="37"/>
      <c r="AA9" s="38"/>
      <c r="AB9" s="38"/>
      <c r="AC9" s="38"/>
      <c r="AD9" s="34">
        <v>6</v>
      </c>
      <c r="AE9" s="35">
        <f>(N48)</f>
        <v>2</v>
      </c>
      <c r="AF9" s="35">
        <f>(P48)</f>
        <v>1</v>
      </c>
      <c r="AG9" s="36" t="str">
        <f t="shared" si="1"/>
        <v>g</v>
      </c>
      <c r="AH9" s="34">
        <v>5</v>
      </c>
      <c r="AI9" s="35">
        <f>(N41)</f>
        <v>3</v>
      </c>
      <c r="AJ9" s="35">
        <f>(P41)</f>
        <v>0</v>
      </c>
      <c r="AK9" s="36" t="str">
        <f t="shared" si="2"/>
        <v>g</v>
      </c>
      <c r="AL9" s="34">
        <v>7</v>
      </c>
      <c r="AM9" s="35">
        <f>(N54)</f>
        <v>1</v>
      </c>
      <c r="AN9" s="35">
        <f>(P54)</f>
        <v>0</v>
      </c>
      <c r="AO9" s="36" t="str">
        <f t="shared" si="3"/>
        <v>g</v>
      </c>
      <c r="AP9" s="39"/>
      <c r="AQ9" s="27">
        <f t="shared" si="4"/>
        <v>9</v>
      </c>
      <c r="AR9" s="28">
        <f t="shared" si="5"/>
        <v>3</v>
      </c>
      <c r="AS9" s="28">
        <f t="shared" si="6"/>
        <v>3</v>
      </c>
      <c r="AT9" s="28">
        <f t="shared" si="7"/>
        <v>3</v>
      </c>
      <c r="AU9" s="29">
        <f>SUM(IF(O9&lt;&gt;".",O9)+IF(S9&lt;&gt;".",S9)+IF(W9&lt;&gt;".",W9)+IF(C9&lt;&gt;".",C9)+IF(AE9&lt;&gt;".",AE9)+IF(AI9&lt;&gt;".",AI9)+IF(AM9&lt;&gt;".",AM9)+IF(G9&lt;&gt;".",G9)+IF(K9&lt;&gt;".",K9))</f>
        <v>9</v>
      </c>
      <c r="AV9" s="29">
        <f>SUM(IF(P9&lt;&gt;".",P9)+IF(T9&lt;&gt;".",T9)+IF(X9&lt;&gt;".",X9)+IF(D9&lt;&gt;".",D9)+IF(AF9&lt;&gt;".",AF9)+IF(AJ9&lt;&gt;".",AJ9)+IF(AN9&lt;&gt;".",AN9)+IF(H9&lt;&gt;".",H9)+IF(L9&lt;&gt;".",L9))</f>
        <v>10</v>
      </c>
      <c r="AW9" s="40">
        <f t="shared" si="8"/>
        <v>12</v>
      </c>
      <c r="AY9" s="31">
        <f t="shared" si="9"/>
        <v>7</v>
      </c>
      <c r="AZ9" s="32"/>
      <c r="BA9" s="33">
        <f t="shared" si="10"/>
        <v>-1</v>
      </c>
    </row>
    <row r="10" spans="1:53" ht="22.5" customHeight="1" x14ac:dyDescent="0.25">
      <c r="A10" s="65" t="s">
        <v>146</v>
      </c>
      <c r="B10" s="34">
        <v>3</v>
      </c>
      <c r="C10" s="35">
        <f>(P26)</f>
        <v>0</v>
      </c>
      <c r="D10" s="35">
        <f>(N26)</f>
        <v>1</v>
      </c>
      <c r="E10" s="36" t="str">
        <f t="shared" si="11"/>
        <v>v</v>
      </c>
      <c r="F10" s="34">
        <v>2</v>
      </c>
      <c r="G10" s="35">
        <f>(P21)</f>
        <v>1</v>
      </c>
      <c r="H10" s="35">
        <f>(N21)</f>
        <v>2</v>
      </c>
      <c r="I10" s="36" t="str">
        <f t="shared" si="12"/>
        <v>v</v>
      </c>
      <c r="J10" s="34">
        <v>1</v>
      </c>
      <c r="K10" s="35">
        <f>(P16)</f>
        <v>1</v>
      </c>
      <c r="L10" s="35">
        <f>(N16)</f>
        <v>2</v>
      </c>
      <c r="M10" s="36" t="str">
        <f t="shared" si="13"/>
        <v>v</v>
      </c>
      <c r="N10" s="34">
        <v>9</v>
      </c>
      <c r="O10" s="35">
        <f>(P64)</f>
        <v>0</v>
      </c>
      <c r="P10" s="35">
        <f>(N64)</f>
        <v>2</v>
      </c>
      <c r="Q10" s="36" t="str">
        <f t="shared" si="14"/>
        <v>v</v>
      </c>
      <c r="R10" s="34">
        <v>8</v>
      </c>
      <c r="S10" s="35">
        <f>(P59)</f>
        <v>0</v>
      </c>
      <c r="T10" s="35">
        <f>(N59)</f>
        <v>1</v>
      </c>
      <c r="U10" s="36" t="str">
        <f>IF(S10=".","-",IF(S10&gt;T10,"g",IF(S10=T10,"d","v")))</f>
        <v>v</v>
      </c>
      <c r="V10" s="34">
        <v>7</v>
      </c>
      <c r="W10" s="35">
        <f>(P53)</f>
        <v>1</v>
      </c>
      <c r="X10" s="35">
        <f>(N53)</f>
        <v>1</v>
      </c>
      <c r="Y10" s="36" t="str">
        <f>IF(W10=".","-",IF(W10&gt;X10,"g",IF(W10=X10,"d","v")))</f>
        <v>d</v>
      </c>
      <c r="Z10" s="34">
        <v>6</v>
      </c>
      <c r="AA10" s="35">
        <f>(P48)</f>
        <v>1</v>
      </c>
      <c r="AB10" s="35">
        <f>(N48)</f>
        <v>2</v>
      </c>
      <c r="AC10" s="36" t="str">
        <f>IF(AA10=".","-",IF(AA10&gt;AB10,"g",IF(AA10=AB10,"d","v")))</f>
        <v>v</v>
      </c>
      <c r="AD10" s="37"/>
      <c r="AE10" s="38"/>
      <c r="AF10" s="38"/>
      <c r="AG10" s="38"/>
      <c r="AH10" s="34">
        <v>4</v>
      </c>
      <c r="AI10" s="35">
        <f>(N36)</f>
        <v>1</v>
      </c>
      <c r="AJ10" s="35">
        <f>(P36)</f>
        <v>1</v>
      </c>
      <c r="AK10" s="36" t="str">
        <f t="shared" si="2"/>
        <v>d</v>
      </c>
      <c r="AL10" s="34">
        <v>5</v>
      </c>
      <c r="AM10" s="35">
        <f>(N42)</f>
        <v>0</v>
      </c>
      <c r="AN10" s="35">
        <f>(P42)</f>
        <v>3</v>
      </c>
      <c r="AO10" s="66" t="str">
        <f t="shared" si="3"/>
        <v>v</v>
      </c>
      <c r="AP10" s="67"/>
      <c r="AQ10" s="27">
        <f t="shared" si="4"/>
        <v>9</v>
      </c>
      <c r="AR10" s="28">
        <f t="shared" si="5"/>
        <v>0</v>
      </c>
      <c r="AS10" s="28">
        <f t="shared" si="6"/>
        <v>2</v>
      </c>
      <c r="AT10" s="28">
        <f t="shared" si="7"/>
        <v>7</v>
      </c>
      <c r="AU10" s="29">
        <f>SUM(IF(O10&lt;&gt;".",O10)+IF(S10&lt;&gt;".",S10)+IF(W10&lt;&gt;".",W10)+IF(AA10&lt;&gt;".",AA10)+IF(C10&lt;&gt;".",C10)+IF(AI10&lt;&gt;".",AI10)+IF(AM10&lt;&gt;".",AM10)+IF(G10&lt;&gt;".",G10)+IF(K10&lt;&gt;".",K10))</f>
        <v>5</v>
      </c>
      <c r="AV10" s="29">
        <f>SUM(IF(P10&lt;&gt;".",P10)+IF(T10&lt;&gt;".",T10)+IF(X10&lt;&gt;".",X10)+IF(AB10&lt;&gt;".",AB10)+IF(D10&lt;&gt;".",D10)+IF(AJ10&lt;&gt;".",AJ10)+IF(AN10&lt;&gt;".",AN10)+IF(H10&lt;&gt;".",H10)+IF(L10&lt;&gt;".",L10))</f>
        <v>15</v>
      </c>
      <c r="AW10" s="68">
        <f t="shared" si="8"/>
        <v>2</v>
      </c>
      <c r="AY10" s="31">
        <f t="shared" si="9"/>
        <v>9</v>
      </c>
      <c r="AZ10" s="32"/>
      <c r="BA10" s="33">
        <f t="shared" si="10"/>
        <v>-10</v>
      </c>
    </row>
    <row r="11" spans="1:53" ht="22.5" customHeight="1" x14ac:dyDescent="0.25">
      <c r="A11" s="62" t="s">
        <v>153</v>
      </c>
      <c r="B11" s="69">
        <v>2</v>
      </c>
      <c r="C11" s="70">
        <f>(P20)</f>
        <v>0</v>
      </c>
      <c r="D11" s="70">
        <f>(N20)</f>
        <v>3</v>
      </c>
      <c r="E11" s="64" t="str">
        <f t="shared" si="11"/>
        <v>v</v>
      </c>
      <c r="F11" s="69">
        <v>1</v>
      </c>
      <c r="G11" s="70">
        <f>(P15)</f>
        <v>3</v>
      </c>
      <c r="H11" s="70">
        <f>(N15)</f>
        <v>7</v>
      </c>
      <c r="I11" s="64" t="str">
        <f t="shared" si="12"/>
        <v>v</v>
      </c>
      <c r="J11" s="69">
        <v>9</v>
      </c>
      <c r="K11" s="70">
        <f>(P63)</f>
        <v>0</v>
      </c>
      <c r="L11" s="70">
        <f>(N63)</f>
        <v>1</v>
      </c>
      <c r="M11" s="64" t="str">
        <f t="shared" si="13"/>
        <v>v</v>
      </c>
      <c r="N11" s="69">
        <v>8</v>
      </c>
      <c r="O11" s="70">
        <f>(P58)</f>
        <v>0</v>
      </c>
      <c r="P11" s="70">
        <f>(N58)</f>
        <v>3</v>
      </c>
      <c r="Q11" s="64" t="str">
        <f t="shared" si="14"/>
        <v>v</v>
      </c>
      <c r="R11" s="69">
        <v>7</v>
      </c>
      <c r="S11" s="70">
        <f>(P52)</f>
        <v>1</v>
      </c>
      <c r="T11" s="70">
        <f>(N52)</f>
        <v>2</v>
      </c>
      <c r="U11" s="64" t="str">
        <f>IF(S11=".","-",IF(S11&gt;T11,"g",IF(S11=T11,"d","v")))</f>
        <v>v</v>
      </c>
      <c r="V11" s="69">
        <v>6</v>
      </c>
      <c r="W11" s="70">
        <f>(P47)</f>
        <v>0</v>
      </c>
      <c r="X11" s="70">
        <f>(N47)</f>
        <v>1</v>
      </c>
      <c r="Y11" s="64" t="str">
        <f>IF(W11=".","-",IF(W11&gt;X11,"g",IF(W11=X11,"d","v")))</f>
        <v>v</v>
      </c>
      <c r="Z11" s="69">
        <v>5</v>
      </c>
      <c r="AA11" s="70">
        <f>(P41)</f>
        <v>0</v>
      </c>
      <c r="AB11" s="70">
        <f>(N41)</f>
        <v>3</v>
      </c>
      <c r="AC11" s="64" t="str">
        <f>IF(AA11=".","-",IF(AA11&gt;AB11,"g",IF(AA11=AB11,"d","v")))</f>
        <v>v</v>
      </c>
      <c r="AD11" s="69">
        <v>4</v>
      </c>
      <c r="AE11" s="70">
        <f>(P36)</f>
        <v>1</v>
      </c>
      <c r="AF11" s="70">
        <f>(N36)</f>
        <v>1</v>
      </c>
      <c r="AG11" s="64" t="str">
        <f>IF(AE11=".","-",IF(AE11&gt;AF11,"g",IF(AE11=AF11,"d","v")))</f>
        <v>d</v>
      </c>
      <c r="AH11" s="71"/>
      <c r="AI11" s="72"/>
      <c r="AJ11" s="72"/>
      <c r="AK11" s="72"/>
      <c r="AL11" s="69">
        <v>3</v>
      </c>
      <c r="AM11" s="70">
        <f>(N30)</f>
        <v>0</v>
      </c>
      <c r="AN11" s="70">
        <f>(P30)</f>
        <v>1</v>
      </c>
      <c r="AO11" s="64" t="str">
        <f t="shared" si="3"/>
        <v>v</v>
      </c>
      <c r="AP11" s="26"/>
      <c r="AQ11" s="27">
        <f t="shared" si="4"/>
        <v>9</v>
      </c>
      <c r="AR11" s="28">
        <f t="shared" si="5"/>
        <v>0</v>
      </c>
      <c r="AS11" s="28">
        <f t="shared" si="6"/>
        <v>1</v>
      </c>
      <c r="AT11" s="28">
        <f t="shared" si="7"/>
        <v>8</v>
      </c>
      <c r="AU11" s="29">
        <f>SUM(IF(O11&lt;&gt;".",O11)+IF(S11&lt;&gt;".",S11)+IF(W11&lt;&gt;".",W11)+IF(AA11&lt;&gt;".",AA11)+IF(AE11&lt;&gt;".",AE11)+IF(C11&lt;&gt;".",C11)+IF(AM11&lt;&gt;".",AM11)+IF(G11&lt;&gt;".",G11)+IF(K11&lt;&gt;".",K11))</f>
        <v>5</v>
      </c>
      <c r="AV11" s="29">
        <f>SUM(IF(P11&lt;&gt;".",P11)+IF(T11&lt;&gt;".",T11)+IF(X11&lt;&gt;".",X11)+IF(AB11&lt;&gt;".",AB11)+IF(AF11&lt;&gt;".",AF11)+IF(D11&lt;&gt;".",D11)+IF(AN11&lt;&gt;".",AN11)+IF(H11&lt;&gt;".",H11)+IF(L11&lt;&gt;".",L11))</f>
        <v>22</v>
      </c>
      <c r="AW11" s="30">
        <f t="shared" si="8"/>
        <v>1</v>
      </c>
      <c r="AY11" s="31">
        <f t="shared" si="9"/>
        <v>10</v>
      </c>
      <c r="AZ11" s="32"/>
      <c r="BA11" s="33">
        <f t="shared" si="10"/>
        <v>-17</v>
      </c>
    </row>
    <row r="12" spans="1:53" ht="22.5" customHeight="1" thickBot="1" x14ac:dyDescent="0.3">
      <c r="A12" s="73" t="s">
        <v>156</v>
      </c>
      <c r="B12" s="74">
        <v>1</v>
      </c>
      <c r="C12" s="75">
        <f>(P14)</f>
        <v>0</v>
      </c>
      <c r="D12" s="75">
        <f>(N14)</f>
        <v>2</v>
      </c>
      <c r="E12" s="76" t="str">
        <f t="shared" si="11"/>
        <v>v</v>
      </c>
      <c r="F12" s="74">
        <v>8</v>
      </c>
      <c r="G12" s="75">
        <f>(P57)</f>
        <v>0</v>
      </c>
      <c r="H12" s="75">
        <f>(N57)</f>
        <v>3</v>
      </c>
      <c r="I12" s="76" t="str">
        <f t="shared" si="12"/>
        <v>v</v>
      </c>
      <c r="J12" s="74">
        <v>6</v>
      </c>
      <c r="K12" s="75">
        <f>(P46)</f>
        <v>0</v>
      </c>
      <c r="L12" s="75">
        <f>(N46)</f>
        <v>4</v>
      </c>
      <c r="M12" s="76" t="str">
        <f t="shared" si="13"/>
        <v>v</v>
      </c>
      <c r="N12" s="74">
        <v>4</v>
      </c>
      <c r="O12" s="75">
        <f>(P35)</f>
        <v>0</v>
      </c>
      <c r="P12" s="75">
        <f>(N35)</f>
        <v>1</v>
      </c>
      <c r="Q12" s="76" t="str">
        <f t="shared" si="14"/>
        <v>v</v>
      </c>
      <c r="R12" s="74">
        <v>2</v>
      </c>
      <c r="S12" s="75">
        <f>(P24)</f>
        <v>0</v>
      </c>
      <c r="T12" s="75">
        <f>(N24)</f>
        <v>0</v>
      </c>
      <c r="U12" s="76" t="str">
        <f>IF(S12=".","-",IF(S12&gt;T12,"g",IF(S12=T12,"d","v")))</f>
        <v>d</v>
      </c>
      <c r="V12" s="74">
        <v>9</v>
      </c>
      <c r="W12" s="75">
        <f>(P66)</f>
        <v>0</v>
      </c>
      <c r="X12" s="75">
        <f>(N66)</f>
        <v>2</v>
      </c>
      <c r="Y12" s="76" t="str">
        <f>IF(W12=".","-",IF(W12&gt;X12,"g",IF(W12=X12,"d","v")))</f>
        <v>v</v>
      </c>
      <c r="Z12" s="74">
        <v>7</v>
      </c>
      <c r="AA12" s="75">
        <f>(P54)</f>
        <v>0</v>
      </c>
      <c r="AB12" s="75">
        <f>(N54)</f>
        <v>1</v>
      </c>
      <c r="AC12" s="76" t="str">
        <f>IF(AA12=".","-",IF(AA12&gt;AB12,"g",IF(AA12=AB12,"d","v")))</f>
        <v>v</v>
      </c>
      <c r="AD12" s="74">
        <v>5</v>
      </c>
      <c r="AE12" s="75">
        <f>(P42)</f>
        <v>3</v>
      </c>
      <c r="AF12" s="75">
        <f>(N42)</f>
        <v>0</v>
      </c>
      <c r="AG12" s="76" t="str">
        <f>IF(AE12=".","-",IF(AE12&gt;AF12,"g",IF(AE12=AF12,"d","v")))</f>
        <v>g</v>
      </c>
      <c r="AH12" s="74">
        <v>3</v>
      </c>
      <c r="AI12" s="75">
        <f>(P30)</f>
        <v>1</v>
      </c>
      <c r="AJ12" s="75">
        <f>(N30)</f>
        <v>0</v>
      </c>
      <c r="AK12" s="76" t="str">
        <f>IF(AI12=".","-",IF(AI12&gt;AJ12,"g",IF(AI12=AJ12,"d","v")))</f>
        <v>g</v>
      </c>
      <c r="AL12" s="77"/>
      <c r="AM12" s="78"/>
      <c r="AN12" s="78"/>
      <c r="AO12" s="79"/>
      <c r="AP12" s="67"/>
      <c r="AQ12" s="80">
        <f t="shared" si="4"/>
        <v>9</v>
      </c>
      <c r="AR12" s="81">
        <f t="shared" si="5"/>
        <v>2</v>
      </c>
      <c r="AS12" s="81">
        <f t="shared" si="6"/>
        <v>1</v>
      </c>
      <c r="AT12" s="81">
        <f t="shared" si="7"/>
        <v>6</v>
      </c>
      <c r="AU12" s="82">
        <f>SUM(IF(O12&lt;&gt;".",O12)+IF(S12&lt;&gt;".",S12)+IF(W12&lt;&gt;".",W12)+IF(AA12&lt;&gt;".",AA12)+IF(AE12&lt;&gt;".",AE12)+IF(AI12&lt;&gt;".",AI12)+IF(C12&lt;&gt;".",C12)+IF(G12&lt;&gt;".",G12)+IF(K12&lt;&gt;".",K12))</f>
        <v>4</v>
      </c>
      <c r="AV12" s="82">
        <f>SUM(IF(P12&lt;&gt;".",P12)+IF(T12&lt;&gt;".",T12)+IF(X12&lt;&gt;".",X12)+IF(AB12&lt;&gt;".",AB12)+IF(AF12&lt;&gt;".",AF12)+IF(AJ12&lt;&gt;".",AJ12)+IF(D12&lt;&gt;".",D12)+IF(H12&lt;&gt;".",H12)+IF(L12&lt;&gt;".",L12))</f>
        <v>13</v>
      </c>
      <c r="AW12" s="83">
        <f t="shared" si="8"/>
        <v>7</v>
      </c>
      <c r="AX12" s="84"/>
      <c r="AY12" s="41">
        <f t="shared" si="9"/>
        <v>8</v>
      </c>
      <c r="AZ12" s="32"/>
      <c r="BA12" s="33">
        <f t="shared" si="10"/>
        <v>-9</v>
      </c>
    </row>
    <row r="13" spans="1:53" ht="3.75" customHeight="1" thickTop="1" x14ac:dyDescent="0.25">
      <c r="B13" s="42"/>
      <c r="C13" s="43"/>
      <c r="D13" s="43"/>
      <c r="E13" s="44"/>
      <c r="F13" s="42"/>
      <c r="G13" s="43"/>
      <c r="H13" s="43"/>
      <c r="I13" s="44"/>
      <c r="J13" s="42"/>
      <c r="K13" s="43"/>
      <c r="L13" s="43"/>
      <c r="M13" s="44"/>
      <c r="N13" s="42"/>
      <c r="O13" s="43"/>
      <c r="P13" s="43"/>
      <c r="Q13" s="44"/>
      <c r="R13" s="42"/>
      <c r="S13" s="43"/>
      <c r="T13" s="43"/>
      <c r="U13" s="44"/>
      <c r="V13" s="42"/>
      <c r="W13" s="43"/>
      <c r="X13" s="43"/>
      <c r="Y13" s="44"/>
      <c r="Z13" s="42"/>
      <c r="AA13" s="43"/>
      <c r="AB13" s="43"/>
      <c r="AC13" s="44"/>
      <c r="AH13" s="42"/>
      <c r="AI13" s="43"/>
      <c r="AJ13" s="43"/>
      <c r="AK13" s="44"/>
      <c r="AQ13" s="45"/>
      <c r="AR13" s="9"/>
      <c r="AS13" s="9"/>
      <c r="AT13" s="9"/>
      <c r="AU13" s="46"/>
      <c r="AV13" s="46"/>
      <c r="AW13" s="47"/>
    </row>
    <row r="14" spans="1:53" ht="24.6" x14ac:dyDescent="0.4">
      <c r="A14" s="48">
        <v>1</v>
      </c>
      <c r="B14" s="49"/>
      <c r="D14" s="10"/>
      <c r="K14" s="52"/>
      <c r="L14" s="85" t="str">
        <f>($A$3)</f>
        <v>Szendrey</v>
      </c>
      <c r="M14" s="52"/>
      <c r="N14" s="50">
        <v>2</v>
      </c>
      <c r="O14" s="51" t="s">
        <v>33</v>
      </c>
      <c r="P14" s="50">
        <v>0</v>
      </c>
      <c r="R14" s="6" t="str">
        <f>($A$12)</f>
        <v>Dobos</v>
      </c>
      <c r="W14" s="52"/>
      <c r="Y14" s="10"/>
      <c r="AY14" s="58"/>
    </row>
    <row r="15" spans="1:53" ht="21" x14ac:dyDescent="0.4">
      <c r="A15" s="125">
        <v>0.41666666666666669</v>
      </c>
      <c r="B15" s="53"/>
      <c r="L15" s="85" t="str">
        <f>($A$4)</f>
        <v>ifj. Farkas</v>
      </c>
      <c r="N15" s="50">
        <v>7</v>
      </c>
      <c r="O15" s="51" t="s">
        <v>33</v>
      </c>
      <c r="P15" s="50">
        <v>3</v>
      </c>
      <c r="R15" s="6" t="str">
        <f>($A$11)</f>
        <v>Erdőteleki</v>
      </c>
      <c r="AA15" s="87"/>
      <c r="AI15" s="87"/>
      <c r="AJ15" s="51"/>
      <c r="AK15" s="87"/>
      <c r="AY15" s="58"/>
    </row>
    <row r="16" spans="1:53" ht="21" x14ac:dyDescent="0.4">
      <c r="A16" s="42"/>
      <c r="B16" s="53"/>
      <c r="D16" s="10"/>
      <c r="L16" s="85" t="str">
        <f>($A$5)</f>
        <v>Bottyán</v>
      </c>
      <c r="N16" s="50">
        <v>2</v>
      </c>
      <c r="O16" s="51" t="s">
        <v>33</v>
      </c>
      <c r="P16" s="50">
        <v>1</v>
      </c>
      <c r="Q16" s="87" t="s">
        <v>36</v>
      </c>
      <c r="R16" s="6" t="str">
        <f>($A$10)</f>
        <v>Gyenes</v>
      </c>
      <c r="Y16" s="10"/>
      <c r="AA16" s="52"/>
      <c r="AI16" s="52"/>
      <c r="AJ16" s="52"/>
      <c r="AK16" s="52"/>
      <c r="AY16" s="58"/>
    </row>
    <row r="17" spans="1:51" ht="21" x14ac:dyDescent="0.4">
      <c r="A17" s="42"/>
      <c r="B17" s="53"/>
      <c r="L17" s="85" t="str">
        <f>($A$6)</f>
        <v>ifj. Morvai</v>
      </c>
      <c r="N17" s="50">
        <v>2</v>
      </c>
      <c r="O17" s="51" t="s">
        <v>33</v>
      </c>
      <c r="P17" s="50">
        <v>0</v>
      </c>
      <c r="R17" s="6" t="str">
        <f>($A$9)</f>
        <v>Nagy A.</v>
      </c>
      <c r="AA17" s="87"/>
      <c r="AI17" s="87"/>
      <c r="AJ17" s="51"/>
      <c r="AK17" s="87"/>
      <c r="AY17" s="58"/>
    </row>
    <row r="18" spans="1:51" ht="21" x14ac:dyDescent="0.4">
      <c r="A18" s="42"/>
      <c r="B18" s="53"/>
      <c r="D18" s="10"/>
      <c r="L18" s="85" t="str">
        <f>($A$7)</f>
        <v>Nagy D.</v>
      </c>
      <c r="N18" s="50">
        <v>0</v>
      </c>
      <c r="O18" s="51" t="s">
        <v>33</v>
      </c>
      <c r="P18" s="50">
        <v>0</v>
      </c>
      <c r="Q18" s="87" t="s">
        <v>36</v>
      </c>
      <c r="R18" s="6" t="str">
        <f>($A$8)</f>
        <v>Berend</v>
      </c>
      <c r="Y18" s="10"/>
      <c r="AA18" s="52"/>
      <c r="AI18" s="52"/>
      <c r="AJ18" s="52"/>
      <c r="AK18" s="52"/>
      <c r="AY18" s="58"/>
    </row>
    <row r="19" spans="1:51" ht="3.75" customHeight="1" x14ac:dyDescent="0.4">
      <c r="A19" s="42"/>
      <c r="B19" s="53"/>
      <c r="C19" s="54"/>
      <c r="D19" s="55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6"/>
      <c r="P19" s="57"/>
      <c r="Q19" s="56"/>
      <c r="R19" s="53"/>
      <c r="S19" s="53"/>
      <c r="T19" s="53"/>
      <c r="U19" s="53"/>
      <c r="V19" s="53"/>
      <c r="W19" s="53"/>
      <c r="X19" s="53"/>
      <c r="Y19" s="53"/>
      <c r="Z19" s="53"/>
      <c r="AA19" s="56"/>
      <c r="AB19" s="57"/>
      <c r="AC19" s="56"/>
      <c r="AD19" s="53"/>
      <c r="AE19" s="53"/>
      <c r="AF19" s="53"/>
      <c r="AG19" s="53"/>
      <c r="AH19" s="53"/>
      <c r="AI19" s="56"/>
      <c r="AJ19" s="57"/>
      <c r="AK19" s="56"/>
      <c r="AL19" s="53"/>
      <c r="AM19" s="53"/>
      <c r="AN19" s="53"/>
      <c r="AO19" s="53"/>
    </row>
    <row r="20" spans="1:51" ht="24.6" x14ac:dyDescent="0.4">
      <c r="A20" s="48">
        <v>2</v>
      </c>
      <c r="B20" s="88"/>
      <c r="D20" s="10"/>
      <c r="K20" s="52"/>
      <c r="L20" s="85" t="str">
        <f>($A$3)</f>
        <v>Szendrey</v>
      </c>
      <c r="M20" s="52"/>
      <c r="N20" s="50">
        <v>3</v>
      </c>
      <c r="O20" s="51" t="s">
        <v>33</v>
      </c>
      <c r="P20" s="50">
        <v>0</v>
      </c>
      <c r="R20" s="6" t="str">
        <f>($A$11)</f>
        <v>Erdőteleki</v>
      </c>
      <c r="W20" s="52"/>
      <c r="Y20" s="10"/>
      <c r="AY20" s="58"/>
    </row>
    <row r="21" spans="1:51" ht="21" x14ac:dyDescent="0.4">
      <c r="A21" s="125">
        <v>0.5</v>
      </c>
      <c r="B21" s="59"/>
      <c r="L21" s="85" t="str">
        <f>($A$4)</f>
        <v>ifj. Farkas</v>
      </c>
      <c r="N21" s="50">
        <v>2</v>
      </c>
      <c r="O21" s="51" t="s">
        <v>33</v>
      </c>
      <c r="P21" s="50">
        <v>1</v>
      </c>
      <c r="Q21" s="87"/>
      <c r="R21" s="6" t="str">
        <f>($A$10)</f>
        <v>Gyenes</v>
      </c>
      <c r="AA21" s="87"/>
      <c r="AI21" s="87"/>
      <c r="AJ21" s="51"/>
      <c r="AK21" s="87"/>
      <c r="AY21" s="58"/>
    </row>
    <row r="22" spans="1:51" ht="21" x14ac:dyDescent="0.4">
      <c r="A22" s="42"/>
      <c r="B22" s="59"/>
      <c r="D22" s="10"/>
      <c r="L22" s="85" t="str">
        <f>($A$5)</f>
        <v>Bottyán</v>
      </c>
      <c r="N22" s="50">
        <v>1</v>
      </c>
      <c r="O22" s="51" t="s">
        <v>33</v>
      </c>
      <c r="P22" s="50">
        <v>0</v>
      </c>
      <c r="Q22" s="87" t="s">
        <v>36</v>
      </c>
      <c r="R22" s="6" t="str">
        <f>($A$9)</f>
        <v>Nagy A.</v>
      </c>
      <c r="Y22" s="10"/>
      <c r="AA22" s="52"/>
      <c r="AI22" s="52"/>
      <c r="AJ22" s="52"/>
      <c r="AK22" s="52"/>
      <c r="AY22" s="58"/>
    </row>
    <row r="23" spans="1:51" ht="21" x14ac:dyDescent="0.4">
      <c r="A23" s="42"/>
      <c r="B23" s="59"/>
      <c r="L23" s="85" t="str">
        <f>($A$6)</f>
        <v>ifj. Morvai</v>
      </c>
      <c r="N23" s="50">
        <v>0</v>
      </c>
      <c r="O23" s="51" t="s">
        <v>33</v>
      </c>
      <c r="P23" s="50">
        <v>0</v>
      </c>
      <c r="Q23" s="87" t="s">
        <v>36</v>
      </c>
      <c r="R23" s="6" t="str">
        <f>($A$8)</f>
        <v>Berend</v>
      </c>
      <c r="AA23" s="87"/>
      <c r="AI23" s="87"/>
      <c r="AJ23" s="51"/>
      <c r="AK23" s="87"/>
      <c r="AY23" s="58"/>
    </row>
    <row r="24" spans="1:51" ht="21" x14ac:dyDescent="0.4">
      <c r="A24" s="42"/>
      <c r="B24" s="59"/>
      <c r="D24" s="10"/>
      <c r="L24" s="85" t="str">
        <f>($A$7)</f>
        <v>Nagy D.</v>
      </c>
      <c r="N24" s="50">
        <v>0</v>
      </c>
      <c r="O24" s="51" t="s">
        <v>33</v>
      </c>
      <c r="P24" s="50">
        <v>0</v>
      </c>
      <c r="Q24" s="87" t="s">
        <v>36</v>
      </c>
      <c r="R24" s="6" t="str">
        <f>($A$12)</f>
        <v>Dobos</v>
      </c>
      <c r="Y24" s="10"/>
      <c r="AA24" s="52"/>
      <c r="AI24" s="52"/>
      <c r="AJ24" s="52"/>
      <c r="AK24" s="52"/>
      <c r="AY24" s="58"/>
    </row>
    <row r="25" spans="1:51" ht="3.75" customHeight="1" x14ac:dyDescent="0.4">
      <c r="A25" s="42"/>
      <c r="B25" s="59"/>
      <c r="C25" s="89"/>
      <c r="D25" s="9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91"/>
      <c r="P25" s="92"/>
      <c r="Q25" s="91"/>
      <c r="R25" s="59"/>
      <c r="S25" s="59"/>
      <c r="T25" s="59"/>
      <c r="U25" s="59"/>
      <c r="V25" s="59"/>
      <c r="W25" s="59"/>
      <c r="X25" s="59"/>
      <c r="Y25" s="59"/>
      <c r="Z25" s="59"/>
      <c r="AA25" s="91"/>
      <c r="AB25" s="92"/>
      <c r="AC25" s="91"/>
      <c r="AD25" s="59"/>
      <c r="AE25" s="59"/>
      <c r="AF25" s="59"/>
      <c r="AG25" s="59"/>
      <c r="AH25" s="59"/>
      <c r="AI25" s="91"/>
      <c r="AJ25" s="92"/>
      <c r="AK25" s="91"/>
      <c r="AL25" s="59"/>
      <c r="AM25" s="59"/>
      <c r="AN25" s="59"/>
      <c r="AO25" s="59"/>
    </row>
    <row r="26" spans="1:51" ht="24.6" x14ac:dyDescent="0.4">
      <c r="A26" s="48">
        <v>3</v>
      </c>
      <c r="B26" s="49"/>
      <c r="D26" s="10"/>
      <c r="K26" s="52"/>
      <c r="L26" s="85" t="str">
        <f>($A$3)</f>
        <v>Szendrey</v>
      </c>
      <c r="M26" s="52"/>
      <c r="N26" s="50">
        <v>1</v>
      </c>
      <c r="O26" s="51" t="s">
        <v>33</v>
      </c>
      <c r="P26" s="50">
        <v>0</v>
      </c>
      <c r="R26" s="6" t="str">
        <f>($A$10)</f>
        <v>Gyenes</v>
      </c>
      <c r="W26" s="52"/>
      <c r="Y26" s="10"/>
      <c r="AY26" s="58"/>
    </row>
    <row r="27" spans="1:51" ht="21" x14ac:dyDescent="0.4">
      <c r="A27" s="125">
        <v>0.44444444444444442</v>
      </c>
      <c r="B27" s="53"/>
      <c r="L27" s="85" t="str">
        <f>($A$4)</f>
        <v>ifj. Farkas</v>
      </c>
      <c r="N27" s="50">
        <v>3</v>
      </c>
      <c r="O27" s="51" t="s">
        <v>33</v>
      </c>
      <c r="P27" s="50">
        <v>0</v>
      </c>
      <c r="R27" s="6" t="str">
        <f>($A$9)</f>
        <v>Nagy A.</v>
      </c>
      <c r="AA27" s="87"/>
      <c r="AI27" s="87"/>
      <c r="AJ27" s="51"/>
      <c r="AK27" s="87"/>
      <c r="AY27" s="58"/>
    </row>
    <row r="28" spans="1:51" ht="21" x14ac:dyDescent="0.4">
      <c r="A28" s="42"/>
      <c r="B28" s="53"/>
      <c r="D28" s="10"/>
      <c r="L28" s="85" t="str">
        <f>($A$5)</f>
        <v>Bottyán</v>
      </c>
      <c r="N28" s="50">
        <v>0</v>
      </c>
      <c r="O28" s="51" t="s">
        <v>33</v>
      </c>
      <c r="P28" s="50">
        <v>0</v>
      </c>
      <c r="Q28" s="87"/>
      <c r="R28" s="6" t="str">
        <f>($A$8)</f>
        <v>Berend</v>
      </c>
      <c r="Y28" s="10"/>
      <c r="AA28" s="52"/>
      <c r="AI28" s="52"/>
      <c r="AJ28" s="52"/>
      <c r="AK28" s="52"/>
      <c r="AY28" s="58"/>
    </row>
    <row r="29" spans="1:51" ht="21" x14ac:dyDescent="0.4">
      <c r="A29" s="42"/>
      <c r="B29" s="53"/>
      <c r="L29" s="85" t="str">
        <f>($A$6)</f>
        <v>ifj. Morvai</v>
      </c>
      <c r="N29" s="50">
        <v>0</v>
      </c>
      <c r="O29" s="51" t="s">
        <v>33</v>
      </c>
      <c r="P29" s="50">
        <v>0</v>
      </c>
      <c r="R29" s="6" t="str">
        <f>($A$7)</f>
        <v>Nagy D.</v>
      </c>
      <c r="AA29" s="87"/>
      <c r="AI29" s="87"/>
      <c r="AJ29" s="51"/>
      <c r="AK29" s="87"/>
      <c r="AY29" s="58"/>
    </row>
    <row r="30" spans="1:51" ht="21" x14ac:dyDescent="0.4">
      <c r="A30" s="42"/>
      <c r="B30" s="53"/>
      <c r="D30" s="10"/>
      <c r="L30" s="85" t="str">
        <f>($A$11)</f>
        <v>Erdőteleki</v>
      </c>
      <c r="N30" s="50">
        <v>0</v>
      </c>
      <c r="O30" s="51" t="s">
        <v>33</v>
      </c>
      <c r="P30" s="50">
        <v>1</v>
      </c>
      <c r="Q30" s="87" t="s">
        <v>36</v>
      </c>
      <c r="R30" s="6" t="str">
        <f>($A$12)</f>
        <v>Dobos</v>
      </c>
      <c r="Y30" s="10"/>
      <c r="AA30" s="52"/>
      <c r="AI30" s="52"/>
      <c r="AJ30" s="52"/>
      <c r="AK30" s="52"/>
      <c r="AY30" s="58"/>
    </row>
    <row r="31" spans="1:51" ht="3.75" customHeight="1" x14ac:dyDescent="0.4">
      <c r="A31" s="42"/>
      <c r="B31" s="53"/>
      <c r="C31" s="54"/>
      <c r="D31" s="55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6"/>
      <c r="P31" s="57"/>
      <c r="Q31" s="56"/>
      <c r="R31" s="53"/>
      <c r="S31" s="53"/>
      <c r="T31" s="53"/>
      <c r="U31" s="53"/>
      <c r="V31" s="53"/>
      <c r="W31" s="53"/>
      <c r="X31" s="53"/>
      <c r="Y31" s="53"/>
      <c r="Z31" s="53"/>
      <c r="AA31" s="56"/>
      <c r="AB31" s="57"/>
      <c r="AC31" s="56"/>
      <c r="AD31" s="53"/>
      <c r="AE31" s="53"/>
      <c r="AF31" s="53"/>
      <c r="AG31" s="53"/>
      <c r="AH31" s="53"/>
      <c r="AI31" s="56"/>
      <c r="AJ31" s="57"/>
      <c r="AK31" s="56"/>
      <c r="AL31" s="53"/>
      <c r="AM31" s="53"/>
      <c r="AN31" s="53"/>
      <c r="AO31" s="53"/>
    </row>
    <row r="32" spans="1:51" ht="24.6" x14ac:dyDescent="0.4">
      <c r="A32" s="48">
        <v>4</v>
      </c>
      <c r="B32" s="88"/>
      <c r="D32" s="10"/>
      <c r="K32" s="52"/>
      <c r="L32" s="85" t="str">
        <f>($A$3)</f>
        <v>Szendrey</v>
      </c>
      <c r="M32" s="52"/>
      <c r="N32" s="50">
        <v>1</v>
      </c>
      <c r="O32" s="51" t="s">
        <v>33</v>
      </c>
      <c r="P32" s="50">
        <v>1</v>
      </c>
      <c r="R32" s="6" t="str">
        <f>($A$9)</f>
        <v>Nagy A.</v>
      </c>
      <c r="W32" s="52"/>
      <c r="Y32" s="10"/>
      <c r="AY32" s="58"/>
    </row>
    <row r="33" spans="1:51" ht="21" x14ac:dyDescent="0.4">
      <c r="A33" s="125">
        <v>0.52777777777777779</v>
      </c>
      <c r="B33" s="59"/>
      <c r="L33" s="85" t="str">
        <f>($A$8)</f>
        <v>Berend</v>
      </c>
      <c r="N33" s="50">
        <v>1</v>
      </c>
      <c r="O33" s="51" t="s">
        <v>33</v>
      </c>
      <c r="P33" s="50">
        <v>3</v>
      </c>
      <c r="R33" s="6" t="str">
        <f>($A$4)</f>
        <v>ifj. Farkas</v>
      </c>
      <c r="AA33" s="87"/>
      <c r="AI33" s="87"/>
      <c r="AJ33" s="51"/>
      <c r="AK33" s="87"/>
      <c r="AY33" s="58"/>
    </row>
    <row r="34" spans="1:51" ht="21" x14ac:dyDescent="0.4">
      <c r="A34" s="42"/>
      <c r="B34" s="59"/>
      <c r="D34" s="10"/>
      <c r="L34" s="85" t="str">
        <f>($A$5)</f>
        <v>Bottyán</v>
      </c>
      <c r="N34" s="50">
        <v>2</v>
      </c>
      <c r="O34" s="51" t="s">
        <v>33</v>
      </c>
      <c r="P34" s="50">
        <v>1</v>
      </c>
      <c r="Q34" s="87"/>
      <c r="R34" s="6" t="str">
        <f>($A$7)</f>
        <v>Nagy D.</v>
      </c>
      <c r="Y34" s="10"/>
      <c r="AA34" s="52"/>
      <c r="AI34" s="52"/>
      <c r="AJ34" s="52"/>
      <c r="AK34" s="52"/>
      <c r="AY34" s="58"/>
    </row>
    <row r="35" spans="1:51" ht="21" x14ac:dyDescent="0.4">
      <c r="A35" s="42"/>
      <c r="B35" s="59"/>
      <c r="L35" s="85" t="str">
        <f>($A$6)</f>
        <v>ifj. Morvai</v>
      </c>
      <c r="N35" s="50">
        <v>1</v>
      </c>
      <c r="O35" s="51" t="s">
        <v>33</v>
      </c>
      <c r="P35" s="50">
        <v>0</v>
      </c>
      <c r="R35" s="6" t="str">
        <f>($A$12)</f>
        <v>Dobos</v>
      </c>
      <c r="AA35" s="87"/>
      <c r="AI35" s="87"/>
      <c r="AJ35" s="51"/>
      <c r="AK35" s="87"/>
      <c r="AY35" s="58"/>
    </row>
    <row r="36" spans="1:51" ht="21" x14ac:dyDescent="0.4">
      <c r="A36" s="42"/>
      <c r="B36" s="59"/>
      <c r="D36" s="10"/>
      <c r="L36" s="85" t="str">
        <f>($A$10)</f>
        <v>Gyenes</v>
      </c>
      <c r="N36" s="50">
        <v>1</v>
      </c>
      <c r="O36" s="51" t="s">
        <v>33</v>
      </c>
      <c r="P36" s="50">
        <v>1</v>
      </c>
      <c r="Q36" s="87" t="s">
        <v>36</v>
      </c>
      <c r="R36" s="6" t="str">
        <f>($A$11)</f>
        <v>Erdőteleki</v>
      </c>
      <c r="Y36" s="10"/>
      <c r="AA36" s="52"/>
      <c r="AI36" s="52"/>
      <c r="AJ36" s="52"/>
      <c r="AK36" s="52"/>
      <c r="AY36" s="58"/>
    </row>
    <row r="37" spans="1:51" ht="3.75" customHeight="1" x14ac:dyDescent="0.4">
      <c r="A37" s="42"/>
      <c r="B37" s="59"/>
      <c r="C37" s="89"/>
      <c r="D37" s="90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91"/>
      <c r="P37" s="92"/>
      <c r="Q37" s="91"/>
      <c r="R37" s="59"/>
      <c r="S37" s="59"/>
      <c r="T37" s="59"/>
      <c r="U37" s="59"/>
      <c r="V37" s="59"/>
      <c r="W37" s="59"/>
      <c r="X37" s="59"/>
      <c r="Y37" s="59"/>
      <c r="Z37" s="59"/>
      <c r="AA37" s="91"/>
      <c r="AB37" s="92"/>
      <c r="AC37" s="91"/>
      <c r="AD37" s="59"/>
      <c r="AE37" s="59"/>
      <c r="AF37" s="59"/>
      <c r="AG37" s="59"/>
      <c r="AH37" s="59"/>
      <c r="AI37" s="91"/>
      <c r="AJ37" s="92"/>
      <c r="AK37" s="91"/>
      <c r="AL37" s="59"/>
      <c r="AM37" s="59"/>
      <c r="AN37" s="59"/>
      <c r="AO37" s="59"/>
    </row>
    <row r="38" spans="1:51" ht="24.6" x14ac:dyDescent="0.4">
      <c r="A38" s="48">
        <v>5</v>
      </c>
      <c r="B38" s="49"/>
      <c r="D38" s="10"/>
      <c r="K38" s="52"/>
      <c r="L38" s="85" t="str">
        <f>($A$3)</f>
        <v>Szendrey</v>
      </c>
      <c r="M38" s="52"/>
      <c r="N38" s="50">
        <v>0</v>
      </c>
      <c r="O38" s="51" t="s">
        <v>33</v>
      </c>
      <c r="P38" s="50">
        <v>1</v>
      </c>
      <c r="R38" s="6" t="str">
        <f>($A$8)</f>
        <v>Berend</v>
      </c>
      <c r="W38" s="52"/>
      <c r="Y38" s="10"/>
      <c r="AY38" s="58"/>
    </row>
    <row r="39" spans="1:51" ht="21" x14ac:dyDescent="0.4">
      <c r="A39" s="125">
        <v>0.55555555555555558</v>
      </c>
      <c r="B39" s="53"/>
      <c r="L39" s="85" t="str">
        <f>($A$4)</f>
        <v>ifj. Farkas</v>
      </c>
      <c r="N39" s="50">
        <v>4</v>
      </c>
      <c r="O39" s="51" t="s">
        <v>33</v>
      </c>
      <c r="P39" s="50">
        <v>2</v>
      </c>
      <c r="R39" s="6" t="str">
        <f>($A$7)</f>
        <v>Nagy D.</v>
      </c>
      <c r="AA39" s="87"/>
      <c r="AB39" s="51"/>
      <c r="AC39" s="87"/>
      <c r="AI39" s="87"/>
      <c r="AJ39" s="51"/>
      <c r="AK39" s="87"/>
      <c r="AY39" s="58"/>
    </row>
    <row r="40" spans="1:51" ht="21" x14ac:dyDescent="0.4">
      <c r="A40" s="42"/>
      <c r="B40" s="53"/>
      <c r="D40" s="10"/>
      <c r="L40" s="85" t="str">
        <f>($A$5)</f>
        <v>Bottyán</v>
      </c>
      <c r="N40" s="50">
        <v>4</v>
      </c>
      <c r="O40" s="51" t="s">
        <v>33</v>
      </c>
      <c r="P40" s="50">
        <v>0</v>
      </c>
      <c r="Q40" s="87"/>
      <c r="R40" s="6" t="str">
        <f>($A$6)</f>
        <v>ifj. Morvai</v>
      </c>
      <c r="Y40" s="10"/>
      <c r="AA40" s="52"/>
      <c r="AB40" s="52"/>
      <c r="AC40" s="52"/>
      <c r="AI40" s="52"/>
      <c r="AJ40" s="52"/>
      <c r="AK40" s="52"/>
      <c r="AY40" s="58"/>
    </row>
    <row r="41" spans="1:51" ht="21" x14ac:dyDescent="0.4">
      <c r="A41" s="42"/>
      <c r="B41" s="53"/>
      <c r="L41" s="85" t="str">
        <f>($A$9)</f>
        <v>Nagy A.</v>
      </c>
      <c r="N41" s="50">
        <v>3</v>
      </c>
      <c r="O41" s="51" t="s">
        <v>33</v>
      </c>
      <c r="P41" s="50">
        <v>0</v>
      </c>
      <c r="R41" s="6" t="str">
        <f>($A$11)</f>
        <v>Erdőteleki</v>
      </c>
      <c r="AA41" s="87"/>
      <c r="AB41" s="51"/>
      <c r="AC41" s="87"/>
      <c r="AI41" s="87"/>
      <c r="AJ41" s="51"/>
      <c r="AK41" s="87"/>
      <c r="AY41" s="58"/>
    </row>
    <row r="42" spans="1:51" ht="21" x14ac:dyDescent="0.4">
      <c r="A42" s="42"/>
      <c r="B42" s="53"/>
      <c r="D42" s="10"/>
      <c r="L42" s="85" t="str">
        <f>($A$10)</f>
        <v>Gyenes</v>
      </c>
      <c r="N42" s="50">
        <v>0</v>
      </c>
      <c r="O42" s="51" t="s">
        <v>33</v>
      </c>
      <c r="P42" s="50">
        <v>3</v>
      </c>
      <c r="Q42" s="87" t="s">
        <v>36</v>
      </c>
      <c r="R42" s="6" t="str">
        <f>($A$12)</f>
        <v>Dobos</v>
      </c>
      <c r="Y42" s="10"/>
      <c r="AA42" s="52"/>
      <c r="AB42" s="52"/>
      <c r="AC42" s="52"/>
      <c r="AI42" s="52"/>
      <c r="AJ42" s="52"/>
      <c r="AK42" s="52"/>
      <c r="AY42" s="58"/>
    </row>
    <row r="43" spans="1:51" ht="3.75" customHeight="1" x14ac:dyDescent="0.4">
      <c r="A43" s="42"/>
      <c r="B43" s="53"/>
      <c r="C43" s="54"/>
      <c r="D43" s="55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6"/>
      <c r="P43" s="57"/>
      <c r="Q43" s="56"/>
      <c r="R43" s="53"/>
      <c r="S43" s="53"/>
      <c r="T43" s="53"/>
      <c r="U43" s="53"/>
      <c r="V43" s="53"/>
      <c r="W43" s="53"/>
      <c r="X43" s="53"/>
      <c r="Y43" s="53"/>
      <c r="Z43" s="53"/>
      <c r="AA43" s="56"/>
      <c r="AB43" s="57"/>
      <c r="AC43" s="56"/>
      <c r="AD43" s="53"/>
      <c r="AE43" s="53"/>
      <c r="AF43" s="53"/>
      <c r="AG43" s="53"/>
      <c r="AH43" s="53"/>
      <c r="AI43" s="56"/>
      <c r="AJ43" s="57"/>
      <c r="AK43" s="56"/>
      <c r="AL43" s="53"/>
      <c r="AM43" s="53"/>
      <c r="AN43" s="53"/>
      <c r="AO43" s="53"/>
    </row>
    <row r="44" spans="1:51" ht="24.6" x14ac:dyDescent="0.4">
      <c r="A44" s="48">
        <v>6</v>
      </c>
      <c r="B44" s="88"/>
      <c r="D44" s="10"/>
      <c r="K44" s="52"/>
      <c r="L44" s="85" t="str">
        <f>($A$3)</f>
        <v>Szendrey</v>
      </c>
      <c r="M44" s="52"/>
      <c r="N44" s="50">
        <v>0</v>
      </c>
      <c r="O44" s="51" t="s">
        <v>33</v>
      </c>
      <c r="P44" s="50">
        <v>1</v>
      </c>
      <c r="R44" s="6" t="str">
        <f>($A$7)</f>
        <v>Nagy D.</v>
      </c>
      <c r="W44" s="52"/>
      <c r="Y44" s="10"/>
      <c r="AY44" s="58"/>
    </row>
    <row r="45" spans="1:51" ht="21" x14ac:dyDescent="0.4">
      <c r="A45" s="125">
        <v>0.58333333333333337</v>
      </c>
      <c r="B45" s="59"/>
      <c r="L45" s="85" t="str">
        <f>($A$4)</f>
        <v>ifj. Farkas</v>
      </c>
      <c r="N45" s="50">
        <v>0</v>
      </c>
      <c r="O45" s="51" t="s">
        <v>33</v>
      </c>
      <c r="P45" s="50">
        <v>2</v>
      </c>
      <c r="R45" s="6" t="str">
        <f>($A$6)</f>
        <v>ifj. Morvai</v>
      </c>
      <c r="AA45" s="87"/>
      <c r="AB45" s="51"/>
      <c r="AC45" s="87"/>
      <c r="AI45" s="87"/>
      <c r="AJ45" s="51"/>
      <c r="AK45" s="87"/>
      <c r="AY45" s="58"/>
    </row>
    <row r="46" spans="1:51" ht="21" x14ac:dyDescent="0.4">
      <c r="A46" s="42"/>
      <c r="B46" s="59"/>
      <c r="D46" s="10"/>
      <c r="L46" s="85" t="str">
        <f>($A$5)</f>
        <v>Bottyán</v>
      </c>
      <c r="N46" s="50">
        <v>4</v>
      </c>
      <c r="O46" s="51" t="s">
        <v>33</v>
      </c>
      <c r="P46" s="50">
        <v>0</v>
      </c>
      <c r="Q46" s="87"/>
      <c r="R46" s="6" t="str">
        <f>($A$12)</f>
        <v>Dobos</v>
      </c>
      <c r="Y46" s="10"/>
      <c r="AA46" s="52"/>
      <c r="AB46" s="52"/>
      <c r="AC46" s="52"/>
      <c r="AI46" s="52"/>
      <c r="AJ46" s="52"/>
      <c r="AK46" s="52"/>
      <c r="AY46" s="58"/>
    </row>
    <row r="47" spans="1:51" ht="21" x14ac:dyDescent="0.4">
      <c r="A47" s="42"/>
      <c r="B47" s="59"/>
      <c r="L47" s="85" t="str">
        <f>($A$8)</f>
        <v>Berend</v>
      </c>
      <c r="N47" s="50">
        <v>1</v>
      </c>
      <c r="O47" s="51" t="s">
        <v>33</v>
      </c>
      <c r="P47" s="50">
        <v>0</v>
      </c>
      <c r="R47" s="6" t="str">
        <f>($A$11)</f>
        <v>Erdőteleki</v>
      </c>
      <c r="AA47" s="87"/>
      <c r="AB47" s="51"/>
      <c r="AC47" s="87"/>
      <c r="AI47" s="87"/>
      <c r="AJ47" s="51"/>
      <c r="AK47" s="87"/>
      <c r="AY47" s="58"/>
    </row>
    <row r="48" spans="1:51" ht="21" x14ac:dyDescent="0.4">
      <c r="A48" s="42"/>
      <c r="B48" s="59"/>
      <c r="D48" s="10"/>
      <c r="L48" s="85" t="str">
        <f>($A$9)</f>
        <v>Nagy A.</v>
      </c>
      <c r="N48" s="50">
        <v>2</v>
      </c>
      <c r="O48" s="51" t="s">
        <v>33</v>
      </c>
      <c r="P48" s="50">
        <v>1</v>
      </c>
      <c r="Q48" s="87" t="s">
        <v>36</v>
      </c>
      <c r="R48" s="6" t="str">
        <f>($A$10)</f>
        <v>Gyenes</v>
      </c>
      <c r="Y48" s="10"/>
      <c r="AA48" s="52"/>
      <c r="AB48" s="52"/>
      <c r="AC48" s="52"/>
      <c r="AI48" s="52"/>
      <c r="AJ48" s="52"/>
      <c r="AK48" s="52"/>
      <c r="AY48" s="58"/>
    </row>
    <row r="49" spans="1:51" ht="3.75" customHeight="1" x14ac:dyDescent="0.4">
      <c r="A49" s="42"/>
      <c r="B49" s="59"/>
      <c r="C49" s="89"/>
      <c r="D49" s="90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91"/>
      <c r="P49" s="92"/>
      <c r="Q49" s="91"/>
      <c r="R49" s="59"/>
      <c r="S49" s="59"/>
      <c r="T49" s="59"/>
      <c r="U49" s="59"/>
      <c r="V49" s="59"/>
      <c r="W49" s="59"/>
      <c r="X49" s="59"/>
      <c r="Y49" s="59"/>
      <c r="Z49" s="59"/>
      <c r="AA49" s="91"/>
      <c r="AB49" s="92"/>
      <c r="AC49" s="91"/>
      <c r="AD49" s="59"/>
      <c r="AE49" s="59"/>
      <c r="AF49" s="59"/>
      <c r="AG49" s="59"/>
      <c r="AH49" s="59"/>
      <c r="AI49" s="91"/>
      <c r="AJ49" s="92"/>
      <c r="AK49" s="91"/>
      <c r="AL49" s="59"/>
      <c r="AM49" s="59"/>
      <c r="AN49" s="59"/>
      <c r="AO49" s="59"/>
    </row>
    <row r="50" spans="1:51" ht="24.6" x14ac:dyDescent="0.4">
      <c r="A50" s="48">
        <v>7</v>
      </c>
      <c r="B50" s="49"/>
      <c r="D50" s="10"/>
      <c r="K50" s="52"/>
      <c r="L50" s="85" t="str">
        <f>($A$3)</f>
        <v>Szendrey</v>
      </c>
      <c r="M50" s="52"/>
      <c r="N50" s="50">
        <v>0</v>
      </c>
      <c r="O50" s="51" t="s">
        <v>33</v>
      </c>
      <c r="P50" s="50">
        <v>2</v>
      </c>
      <c r="R50" s="6" t="str">
        <f>($A$6)</f>
        <v>ifj. Morvai</v>
      </c>
      <c r="W50" s="52"/>
      <c r="Y50" s="10"/>
      <c r="AY50" s="58"/>
    </row>
    <row r="51" spans="1:51" ht="21" x14ac:dyDescent="0.4">
      <c r="A51" s="125">
        <v>0.61111111111111116</v>
      </c>
      <c r="B51" s="53"/>
      <c r="L51" s="85" t="str">
        <f>($A$4)</f>
        <v>ifj. Farkas</v>
      </c>
      <c r="N51" s="50">
        <v>3</v>
      </c>
      <c r="O51" s="51" t="s">
        <v>33</v>
      </c>
      <c r="P51" s="50">
        <v>1</v>
      </c>
      <c r="R51" s="6" t="str">
        <f>($A$5)</f>
        <v>Bottyán</v>
      </c>
      <c r="AA51" s="87"/>
      <c r="AB51" s="51"/>
      <c r="AC51" s="87"/>
      <c r="AI51" s="87"/>
      <c r="AJ51" s="51"/>
      <c r="AK51" s="87"/>
      <c r="AY51" s="58"/>
    </row>
    <row r="52" spans="1:51" ht="21" x14ac:dyDescent="0.4">
      <c r="A52" s="42"/>
      <c r="B52" s="53"/>
      <c r="D52" s="10"/>
      <c r="L52" s="85" t="str">
        <f>($A$7)</f>
        <v>Nagy D.</v>
      </c>
      <c r="N52" s="50">
        <v>2</v>
      </c>
      <c r="O52" s="51" t="s">
        <v>33</v>
      </c>
      <c r="P52" s="50">
        <v>1</v>
      </c>
      <c r="Q52" s="87"/>
      <c r="R52" s="6" t="str">
        <f>($A$11)</f>
        <v>Erdőteleki</v>
      </c>
      <c r="Y52" s="10"/>
      <c r="AA52" s="52"/>
      <c r="AB52" s="52"/>
      <c r="AC52" s="52"/>
      <c r="AI52" s="52"/>
      <c r="AJ52" s="52"/>
      <c r="AK52" s="52"/>
      <c r="AY52" s="58"/>
    </row>
    <row r="53" spans="1:51" ht="21" x14ac:dyDescent="0.4">
      <c r="A53" s="42"/>
      <c r="B53" s="53"/>
      <c r="L53" s="85" t="str">
        <f>($A$8)</f>
        <v>Berend</v>
      </c>
      <c r="N53" s="50">
        <v>1</v>
      </c>
      <c r="O53" s="51" t="s">
        <v>33</v>
      </c>
      <c r="P53" s="50">
        <v>1</v>
      </c>
      <c r="R53" s="6" t="str">
        <f>($A$10)</f>
        <v>Gyenes</v>
      </c>
      <c r="AA53" s="87"/>
      <c r="AB53" s="51"/>
      <c r="AC53" s="87"/>
      <c r="AI53" s="87"/>
      <c r="AJ53" s="51"/>
      <c r="AK53" s="87"/>
      <c r="AY53" s="58"/>
    </row>
    <row r="54" spans="1:51" ht="21" x14ac:dyDescent="0.4">
      <c r="A54" s="42"/>
      <c r="B54" s="53"/>
      <c r="D54" s="10"/>
      <c r="L54" s="85" t="str">
        <f>($A$9)</f>
        <v>Nagy A.</v>
      </c>
      <c r="N54" s="50">
        <v>1</v>
      </c>
      <c r="O54" s="51" t="s">
        <v>33</v>
      </c>
      <c r="P54" s="50">
        <v>0</v>
      </c>
      <c r="Q54" s="87" t="s">
        <v>36</v>
      </c>
      <c r="R54" s="6" t="str">
        <f>($A$12)</f>
        <v>Dobos</v>
      </c>
      <c r="Y54" s="10"/>
      <c r="AA54" s="52"/>
      <c r="AB54" s="52"/>
      <c r="AC54" s="52"/>
      <c r="AI54" s="52"/>
      <c r="AJ54" s="52"/>
      <c r="AK54" s="52"/>
      <c r="AY54" s="58"/>
    </row>
    <row r="55" spans="1:51" ht="3.75" customHeight="1" x14ac:dyDescent="0.4">
      <c r="A55" s="42"/>
      <c r="B55" s="53"/>
      <c r="C55" s="54"/>
      <c r="D55" s="55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6"/>
      <c r="P55" s="57"/>
      <c r="Q55" s="56"/>
      <c r="R55" s="53"/>
      <c r="S55" s="53"/>
      <c r="T55" s="53"/>
      <c r="U55" s="53"/>
      <c r="V55" s="53"/>
      <c r="W55" s="53"/>
      <c r="X55" s="53"/>
      <c r="Y55" s="53"/>
      <c r="Z55" s="53"/>
      <c r="AA55" s="56"/>
      <c r="AB55" s="57"/>
      <c r="AC55" s="56"/>
      <c r="AD55" s="53"/>
      <c r="AE55" s="53"/>
      <c r="AF55" s="53"/>
      <c r="AG55" s="53"/>
      <c r="AH55" s="53"/>
      <c r="AI55" s="56"/>
      <c r="AJ55" s="57"/>
      <c r="AK55" s="56"/>
      <c r="AL55" s="53"/>
      <c r="AM55" s="53"/>
      <c r="AN55" s="53"/>
      <c r="AO55" s="53"/>
    </row>
    <row r="56" spans="1:51" ht="24.6" x14ac:dyDescent="0.4">
      <c r="A56" s="48">
        <v>8</v>
      </c>
      <c r="B56" s="88"/>
      <c r="D56" s="10"/>
      <c r="K56" s="52"/>
      <c r="L56" s="85" t="str">
        <f>($A$3)</f>
        <v>Szendrey</v>
      </c>
      <c r="M56" s="52"/>
      <c r="N56" s="50">
        <v>2</v>
      </c>
      <c r="O56" s="51" t="s">
        <v>33</v>
      </c>
      <c r="P56" s="50">
        <v>1</v>
      </c>
      <c r="R56" s="6" t="str">
        <f>($A$5)</f>
        <v>Bottyán</v>
      </c>
      <c r="W56" s="52"/>
      <c r="Y56" s="10"/>
      <c r="AY56" s="58"/>
    </row>
    <row r="57" spans="1:51" ht="21" x14ac:dyDescent="0.4">
      <c r="A57" s="125">
        <v>0.63888888888888884</v>
      </c>
      <c r="B57" s="59"/>
      <c r="D57" s="10"/>
      <c r="L57" s="85" t="str">
        <f>($A$4)</f>
        <v>ifj. Farkas</v>
      </c>
      <c r="N57" s="50">
        <v>3</v>
      </c>
      <c r="O57" s="51" t="s">
        <v>33</v>
      </c>
      <c r="P57" s="50">
        <v>0</v>
      </c>
      <c r="R57" s="6" t="str">
        <f>($A$12)</f>
        <v>Dobos</v>
      </c>
      <c r="Y57" s="10"/>
      <c r="AA57" s="52"/>
      <c r="AB57" s="52"/>
      <c r="AC57" s="52"/>
      <c r="AI57" s="52"/>
      <c r="AJ57" s="52"/>
      <c r="AK57" s="52"/>
      <c r="AY57" s="58"/>
    </row>
    <row r="58" spans="1:51" ht="21" x14ac:dyDescent="0.4">
      <c r="A58" s="42"/>
      <c r="B58" s="59"/>
      <c r="D58" s="10"/>
      <c r="L58" s="85" t="str">
        <f>($A$6)</f>
        <v>ifj. Morvai</v>
      </c>
      <c r="N58" s="50">
        <v>3</v>
      </c>
      <c r="O58" s="51" t="s">
        <v>33</v>
      </c>
      <c r="P58" s="50">
        <v>0</v>
      </c>
      <c r="Q58" s="87"/>
      <c r="R58" s="6" t="str">
        <f>($A$11)</f>
        <v>Erdőteleki</v>
      </c>
      <c r="Y58" s="10"/>
      <c r="AA58" s="52"/>
      <c r="AB58" s="52"/>
      <c r="AC58" s="52"/>
      <c r="AI58" s="52"/>
      <c r="AJ58" s="52"/>
      <c r="AK58" s="52"/>
      <c r="AY58" s="58"/>
    </row>
    <row r="59" spans="1:51" ht="21" x14ac:dyDescent="0.4">
      <c r="A59" s="42"/>
      <c r="B59" s="59"/>
      <c r="D59" s="10"/>
      <c r="L59" s="85" t="str">
        <f>($A$7)</f>
        <v>Nagy D.</v>
      </c>
      <c r="N59" s="50">
        <v>1</v>
      </c>
      <c r="O59" s="51" t="s">
        <v>33</v>
      </c>
      <c r="P59" s="50">
        <v>0</v>
      </c>
      <c r="R59" s="6" t="str">
        <f>($A$10)</f>
        <v>Gyenes</v>
      </c>
      <c r="Y59" s="10"/>
      <c r="AA59" s="52"/>
      <c r="AB59" s="52"/>
      <c r="AC59" s="52"/>
      <c r="AI59" s="52"/>
      <c r="AJ59" s="52"/>
      <c r="AK59" s="52"/>
      <c r="AY59" s="58"/>
    </row>
    <row r="60" spans="1:51" ht="21" x14ac:dyDescent="0.4">
      <c r="A60" s="42"/>
      <c r="B60" s="59"/>
      <c r="D60" s="10"/>
      <c r="L60" s="85" t="str">
        <f>($A$8)</f>
        <v>Berend</v>
      </c>
      <c r="N60" s="50">
        <v>1</v>
      </c>
      <c r="O60" s="51" t="s">
        <v>33</v>
      </c>
      <c r="P60" s="50">
        <v>1</v>
      </c>
      <c r="Q60" s="87" t="s">
        <v>36</v>
      </c>
      <c r="R60" s="6" t="str">
        <f>($A$9)</f>
        <v>Nagy A.</v>
      </c>
      <c r="Y60" s="10"/>
      <c r="AA60" s="52"/>
      <c r="AB60" s="52"/>
      <c r="AC60" s="52"/>
      <c r="AI60" s="52"/>
      <c r="AJ60" s="52"/>
      <c r="AK60" s="52"/>
      <c r="AY60" s="58"/>
    </row>
    <row r="61" spans="1:51" ht="3.75" customHeight="1" x14ac:dyDescent="0.4">
      <c r="A61" s="42"/>
      <c r="B61" s="59"/>
      <c r="C61" s="89"/>
      <c r="D61" s="90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91"/>
      <c r="P61" s="92"/>
      <c r="Q61" s="91"/>
      <c r="R61" s="59"/>
      <c r="S61" s="59"/>
      <c r="T61" s="59"/>
      <c r="U61" s="59"/>
      <c r="V61" s="59"/>
      <c r="W61" s="59"/>
      <c r="X61" s="59"/>
      <c r="Y61" s="59"/>
      <c r="Z61" s="59"/>
      <c r="AA61" s="91"/>
      <c r="AB61" s="92"/>
      <c r="AC61" s="91"/>
      <c r="AD61" s="59"/>
      <c r="AE61" s="59"/>
      <c r="AF61" s="59"/>
      <c r="AG61" s="59"/>
      <c r="AH61" s="59"/>
      <c r="AI61" s="91"/>
      <c r="AJ61" s="92"/>
      <c r="AK61" s="91"/>
      <c r="AL61" s="59"/>
      <c r="AM61" s="59"/>
      <c r="AN61" s="59"/>
      <c r="AO61" s="59"/>
    </row>
    <row r="62" spans="1:51" ht="24.6" x14ac:dyDescent="0.4">
      <c r="A62" s="48">
        <v>9</v>
      </c>
      <c r="B62" s="49"/>
      <c r="D62" s="10"/>
      <c r="K62" s="52"/>
      <c r="L62" s="85" t="str">
        <f>($A$3)</f>
        <v>Szendrey</v>
      </c>
      <c r="M62" s="52"/>
      <c r="N62" s="50">
        <v>3</v>
      </c>
      <c r="O62" s="51" t="s">
        <v>33</v>
      </c>
      <c r="P62" s="50">
        <v>1</v>
      </c>
      <c r="R62" s="6" t="str">
        <f>($A$4)</f>
        <v>ifj. Farkas</v>
      </c>
      <c r="W62" s="52"/>
      <c r="Y62" s="10"/>
      <c r="AY62" s="58"/>
    </row>
    <row r="63" spans="1:51" ht="21" x14ac:dyDescent="0.4">
      <c r="A63" s="125">
        <v>0.47222222222222221</v>
      </c>
      <c r="B63" s="53"/>
      <c r="L63" s="85" t="str">
        <f>($A$5)</f>
        <v>Bottyán</v>
      </c>
      <c r="N63" s="50">
        <v>1</v>
      </c>
      <c r="O63" s="51" t="s">
        <v>33</v>
      </c>
      <c r="P63" s="50">
        <v>0</v>
      </c>
      <c r="R63" s="6" t="str">
        <f>($A$11)</f>
        <v>Erdőteleki</v>
      </c>
      <c r="AA63" s="87"/>
      <c r="AB63" s="51"/>
      <c r="AC63" s="87"/>
      <c r="AI63" s="87"/>
      <c r="AJ63" s="51"/>
      <c r="AK63" s="87"/>
      <c r="AY63" s="58"/>
    </row>
    <row r="64" spans="1:51" ht="21" x14ac:dyDescent="0.4">
      <c r="A64" s="42"/>
      <c r="B64" s="53"/>
      <c r="L64" s="85" t="str">
        <f>($A$6)</f>
        <v>ifj. Morvai</v>
      </c>
      <c r="N64" s="50">
        <v>2</v>
      </c>
      <c r="O64" s="51" t="s">
        <v>33</v>
      </c>
      <c r="P64" s="50">
        <v>0</v>
      </c>
      <c r="Q64" s="87"/>
      <c r="R64" s="6" t="str">
        <f>($A$10)</f>
        <v>Gyenes</v>
      </c>
      <c r="Y64" s="10"/>
      <c r="AA64" s="52"/>
      <c r="AB64" s="52"/>
      <c r="AC64" s="52"/>
      <c r="AI64" s="52"/>
      <c r="AJ64" s="52"/>
      <c r="AK64" s="52"/>
      <c r="AY64" s="58"/>
    </row>
    <row r="65" spans="1:51" ht="21" x14ac:dyDescent="0.4">
      <c r="A65" s="42"/>
      <c r="B65" s="53"/>
      <c r="L65" s="85" t="str">
        <f>($A$7)</f>
        <v>Nagy D.</v>
      </c>
      <c r="N65" s="50">
        <v>1</v>
      </c>
      <c r="O65" s="51" t="s">
        <v>33</v>
      </c>
      <c r="P65" s="50">
        <v>1</v>
      </c>
      <c r="R65" s="6" t="str">
        <f>($A$9)</f>
        <v>Nagy A.</v>
      </c>
      <c r="AA65" s="87"/>
      <c r="AB65" s="51"/>
      <c r="AC65" s="87"/>
      <c r="AI65" s="87"/>
      <c r="AJ65" s="51"/>
      <c r="AK65" s="87"/>
      <c r="AY65" s="58"/>
    </row>
    <row r="66" spans="1:51" ht="21" x14ac:dyDescent="0.4">
      <c r="A66" s="42"/>
      <c r="B66" s="53"/>
      <c r="D66" s="10"/>
      <c r="L66" s="85" t="str">
        <f>($A$8)</f>
        <v>Berend</v>
      </c>
      <c r="N66" s="50">
        <v>2</v>
      </c>
      <c r="O66" s="51" t="s">
        <v>33</v>
      </c>
      <c r="P66" s="50">
        <v>0</v>
      </c>
      <c r="Q66" s="87" t="s">
        <v>36</v>
      </c>
      <c r="R66" s="6" t="str">
        <f>($A$12)</f>
        <v>Dobos</v>
      </c>
      <c r="Y66" s="10"/>
      <c r="AA66" s="52"/>
      <c r="AB66" s="52"/>
      <c r="AC66" s="52"/>
      <c r="AI66" s="52"/>
      <c r="AJ66" s="52"/>
      <c r="AK66" s="52"/>
      <c r="AY66" s="58"/>
    </row>
    <row r="67" spans="1:51" ht="3.75" customHeight="1" x14ac:dyDescent="0.4">
      <c r="A67" s="42"/>
      <c r="B67" s="53"/>
      <c r="C67" s="54"/>
      <c r="D67" s="55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6"/>
      <c r="P67" s="57"/>
      <c r="Q67" s="56"/>
      <c r="R67" s="53"/>
      <c r="S67" s="53"/>
      <c r="T67" s="53"/>
      <c r="U67" s="53"/>
      <c r="V67" s="53"/>
      <c r="W67" s="53"/>
      <c r="X67" s="53"/>
      <c r="Y67" s="53"/>
      <c r="Z67" s="53"/>
      <c r="AA67" s="56"/>
      <c r="AB67" s="57"/>
      <c r="AC67" s="56"/>
      <c r="AD67" s="53"/>
      <c r="AE67" s="53"/>
      <c r="AF67" s="53"/>
      <c r="AG67" s="53"/>
      <c r="AH67" s="53"/>
      <c r="AI67" s="56"/>
      <c r="AJ67" s="57"/>
      <c r="AK67" s="56"/>
      <c r="AL67" s="53"/>
      <c r="AM67" s="53"/>
      <c r="AN67" s="53"/>
      <c r="AO67" s="53"/>
    </row>
  </sheetData>
  <conditionalFormatting sqref="I3 M3:M4 Q3:Q5 U3:U6 Y3:Y7 AC3:AC8 AG3:AG9 AK3:AK10 AO3:AO11 E4:E12 I5:I12 M6:M12 Q7:Q12 U8:U12 Y9:Y12 AC10:AC12 AG11:AG12 AK12">
    <cfRule type="cellIs" dxfId="29" priority="1" stopIfTrue="1" operator="equal">
      <formula>"g"</formula>
    </cfRule>
    <cfRule type="cellIs" dxfId="28" priority="2" stopIfTrue="1" operator="equal">
      <formula>"d"</formula>
    </cfRule>
    <cfRule type="cellIs" dxfId="27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scale="93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2" manualBreakCount="2">
    <brk id="31" max="16383" man="1"/>
    <brk id="4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B1FD2-9217-4752-A08B-053D5DED8072}">
  <dimension ref="A1:BA67"/>
  <sheetViews>
    <sheetView defaultGridColor="0" colorId="22" zoomScaleNormal="100" zoomScaleSheetLayoutView="67" workbookViewId="0">
      <pane xSplit="1" ySplit="13" topLeftCell="B14" activePane="bottomRight" state="frozen"/>
      <selection activeCell="H30" sqref="H30"/>
      <selection pane="topRight" activeCell="H30" sqref="H30"/>
      <selection pane="bottomLeft" activeCell="H30" sqref="H30"/>
      <selection pane="bottomRight" activeCell="A14" sqref="A14"/>
    </sheetView>
  </sheetViews>
  <sheetFormatPr defaultColWidth="3" defaultRowHeight="15" x14ac:dyDescent="0.25"/>
  <cols>
    <col min="1" max="1" width="21.33203125" style="6" bestFit="1" customWidth="1"/>
    <col min="2" max="41" width="3.109375" style="6" customWidth="1"/>
    <col min="42" max="42" width="1.44140625" style="6" hidden="1" customWidth="1"/>
    <col min="43" max="48" width="3" style="6" customWidth="1"/>
    <col min="49" max="49" width="3.88671875" style="6" bestFit="1" customWidth="1"/>
    <col min="50" max="50" width="1" style="6" hidden="1" customWidth="1"/>
    <col min="51" max="51" width="3" style="6" customWidth="1"/>
    <col min="52" max="52" width="1" style="6" customWidth="1"/>
    <col min="53" max="256" width="3" style="6"/>
    <col min="257" max="257" width="21.33203125" style="6" bestFit="1" customWidth="1"/>
    <col min="258" max="297" width="3.109375" style="6" customWidth="1"/>
    <col min="298" max="298" width="0" style="6" hidden="1" customWidth="1"/>
    <col min="299" max="304" width="3" style="6" customWidth="1"/>
    <col min="305" max="305" width="3.88671875" style="6" bestFit="1" customWidth="1"/>
    <col min="306" max="306" width="0" style="6" hidden="1" customWidth="1"/>
    <col min="307" max="307" width="3" style="6" customWidth="1"/>
    <col min="308" max="308" width="1" style="6" customWidth="1"/>
    <col min="309" max="512" width="3" style="6"/>
    <col min="513" max="513" width="21.33203125" style="6" bestFit="1" customWidth="1"/>
    <col min="514" max="553" width="3.109375" style="6" customWidth="1"/>
    <col min="554" max="554" width="0" style="6" hidden="1" customWidth="1"/>
    <col min="555" max="560" width="3" style="6" customWidth="1"/>
    <col min="561" max="561" width="3.88671875" style="6" bestFit="1" customWidth="1"/>
    <col min="562" max="562" width="0" style="6" hidden="1" customWidth="1"/>
    <col min="563" max="563" width="3" style="6" customWidth="1"/>
    <col min="564" max="564" width="1" style="6" customWidth="1"/>
    <col min="565" max="768" width="3" style="6"/>
    <col min="769" max="769" width="21.33203125" style="6" bestFit="1" customWidth="1"/>
    <col min="770" max="809" width="3.109375" style="6" customWidth="1"/>
    <col min="810" max="810" width="0" style="6" hidden="1" customWidth="1"/>
    <col min="811" max="816" width="3" style="6" customWidth="1"/>
    <col min="817" max="817" width="3.88671875" style="6" bestFit="1" customWidth="1"/>
    <col min="818" max="818" width="0" style="6" hidden="1" customWidth="1"/>
    <col min="819" max="819" width="3" style="6" customWidth="1"/>
    <col min="820" max="820" width="1" style="6" customWidth="1"/>
    <col min="821" max="1024" width="3" style="6"/>
    <col min="1025" max="1025" width="21.33203125" style="6" bestFit="1" customWidth="1"/>
    <col min="1026" max="1065" width="3.109375" style="6" customWidth="1"/>
    <col min="1066" max="1066" width="0" style="6" hidden="1" customWidth="1"/>
    <col min="1067" max="1072" width="3" style="6" customWidth="1"/>
    <col min="1073" max="1073" width="3.88671875" style="6" bestFit="1" customWidth="1"/>
    <col min="1074" max="1074" width="0" style="6" hidden="1" customWidth="1"/>
    <col min="1075" max="1075" width="3" style="6" customWidth="1"/>
    <col min="1076" max="1076" width="1" style="6" customWidth="1"/>
    <col min="1077" max="1280" width="3" style="6"/>
    <col min="1281" max="1281" width="21.33203125" style="6" bestFit="1" customWidth="1"/>
    <col min="1282" max="1321" width="3.109375" style="6" customWidth="1"/>
    <col min="1322" max="1322" width="0" style="6" hidden="1" customWidth="1"/>
    <col min="1323" max="1328" width="3" style="6" customWidth="1"/>
    <col min="1329" max="1329" width="3.88671875" style="6" bestFit="1" customWidth="1"/>
    <col min="1330" max="1330" width="0" style="6" hidden="1" customWidth="1"/>
    <col min="1331" max="1331" width="3" style="6" customWidth="1"/>
    <col min="1332" max="1332" width="1" style="6" customWidth="1"/>
    <col min="1333" max="1536" width="3" style="6"/>
    <col min="1537" max="1537" width="21.33203125" style="6" bestFit="1" customWidth="1"/>
    <col min="1538" max="1577" width="3.109375" style="6" customWidth="1"/>
    <col min="1578" max="1578" width="0" style="6" hidden="1" customWidth="1"/>
    <col min="1579" max="1584" width="3" style="6" customWidth="1"/>
    <col min="1585" max="1585" width="3.88671875" style="6" bestFit="1" customWidth="1"/>
    <col min="1586" max="1586" width="0" style="6" hidden="1" customWidth="1"/>
    <col min="1587" max="1587" width="3" style="6" customWidth="1"/>
    <col min="1588" max="1588" width="1" style="6" customWidth="1"/>
    <col min="1589" max="1792" width="3" style="6"/>
    <col min="1793" max="1793" width="21.33203125" style="6" bestFit="1" customWidth="1"/>
    <col min="1794" max="1833" width="3.109375" style="6" customWidth="1"/>
    <col min="1834" max="1834" width="0" style="6" hidden="1" customWidth="1"/>
    <col min="1835" max="1840" width="3" style="6" customWidth="1"/>
    <col min="1841" max="1841" width="3.88671875" style="6" bestFit="1" customWidth="1"/>
    <col min="1842" max="1842" width="0" style="6" hidden="1" customWidth="1"/>
    <col min="1843" max="1843" width="3" style="6" customWidth="1"/>
    <col min="1844" max="1844" width="1" style="6" customWidth="1"/>
    <col min="1845" max="2048" width="3" style="6"/>
    <col min="2049" max="2049" width="21.33203125" style="6" bestFit="1" customWidth="1"/>
    <col min="2050" max="2089" width="3.109375" style="6" customWidth="1"/>
    <col min="2090" max="2090" width="0" style="6" hidden="1" customWidth="1"/>
    <col min="2091" max="2096" width="3" style="6" customWidth="1"/>
    <col min="2097" max="2097" width="3.88671875" style="6" bestFit="1" customWidth="1"/>
    <col min="2098" max="2098" width="0" style="6" hidden="1" customWidth="1"/>
    <col min="2099" max="2099" width="3" style="6" customWidth="1"/>
    <col min="2100" max="2100" width="1" style="6" customWidth="1"/>
    <col min="2101" max="2304" width="3" style="6"/>
    <col min="2305" max="2305" width="21.33203125" style="6" bestFit="1" customWidth="1"/>
    <col min="2306" max="2345" width="3.109375" style="6" customWidth="1"/>
    <col min="2346" max="2346" width="0" style="6" hidden="1" customWidth="1"/>
    <col min="2347" max="2352" width="3" style="6" customWidth="1"/>
    <col min="2353" max="2353" width="3.88671875" style="6" bestFit="1" customWidth="1"/>
    <col min="2354" max="2354" width="0" style="6" hidden="1" customWidth="1"/>
    <col min="2355" max="2355" width="3" style="6" customWidth="1"/>
    <col min="2356" max="2356" width="1" style="6" customWidth="1"/>
    <col min="2357" max="2560" width="3" style="6"/>
    <col min="2561" max="2561" width="21.33203125" style="6" bestFit="1" customWidth="1"/>
    <col min="2562" max="2601" width="3.109375" style="6" customWidth="1"/>
    <col min="2602" max="2602" width="0" style="6" hidden="1" customWidth="1"/>
    <col min="2603" max="2608" width="3" style="6" customWidth="1"/>
    <col min="2609" max="2609" width="3.88671875" style="6" bestFit="1" customWidth="1"/>
    <col min="2610" max="2610" width="0" style="6" hidden="1" customWidth="1"/>
    <col min="2611" max="2611" width="3" style="6" customWidth="1"/>
    <col min="2612" max="2612" width="1" style="6" customWidth="1"/>
    <col min="2613" max="2816" width="3" style="6"/>
    <col min="2817" max="2817" width="21.33203125" style="6" bestFit="1" customWidth="1"/>
    <col min="2818" max="2857" width="3.109375" style="6" customWidth="1"/>
    <col min="2858" max="2858" width="0" style="6" hidden="1" customWidth="1"/>
    <col min="2859" max="2864" width="3" style="6" customWidth="1"/>
    <col min="2865" max="2865" width="3.88671875" style="6" bestFit="1" customWidth="1"/>
    <col min="2866" max="2866" width="0" style="6" hidden="1" customWidth="1"/>
    <col min="2867" max="2867" width="3" style="6" customWidth="1"/>
    <col min="2868" max="2868" width="1" style="6" customWidth="1"/>
    <col min="2869" max="3072" width="3" style="6"/>
    <col min="3073" max="3073" width="21.33203125" style="6" bestFit="1" customWidth="1"/>
    <col min="3074" max="3113" width="3.109375" style="6" customWidth="1"/>
    <col min="3114" max="3114" width="0" style="6" hidden="1" customWidth="1"/>
    <col min="3115" max="3120" width="3" style="6" customWidth="1"/>
    <col min="3121" max="3121" width="3.88671875" style="6" bestFit="1" customWidth="1"/>
    <col min="3122" max="3122" width="0" style="6" hidden="1" customWidth="1"/>
    <col min="3123" max="3123" width="3" style="6" customWidth="1"/>
    <col min="3124" max="3124" width="1" style="6" customWidth="1"/>
    <col min="3125" max="3328" width="3" style="6"/>
    <col min="3329" max="3329" width="21.33203125" style="6" bestFit="1" customWidth="1"/>
    <col min="3330" max="3369" width="3.109375" style="6" customWidth="1"/>
    <col min="3370" max="3370" width="0" style="6" hidden="1" customWidth="1"/>
    <col min="3371" max="3376" width="3" style="6" customWidth="1"/>
    <col min="3377" max="3377" width="3.88671875" style="6" bestFit="1" customWidth="1"/>
    <col min="3378" max="3378" width="0" style="6" hidden="1" customWidth="1"/>
    <col min="3379" max="3379" width="3" style="6" customWidth="1"/>
    <col min="3380" max="3380" width="1" style="6" customWidth="1"/>
    <col min="3381" max="3584" width="3" style="6"/>
    <col min="3585" max="3585" width="21.33203125" style="6" bestFit="1" customWidth="1"/>
    <col min="3586" max="3625" width="3.109375" style="6" customWidth="1"/>
    <col min="3626" max="3626" width="0" style="6" hidden="1" customWidth="1"/>
    <col min="3627" max="3632" width="3" style="6" customWidth="1"/>
    <col min="3633" max="3633" width="3.88671875" style="6" bestFit="1" customWidth="1"/>
    <col min="3634" max="3634" width="0" style="6" hidden="1" customWidth="1"/>
    <col min="3635" max="3635" width="3" style="6" customWidth="1"/>
    <col min="3636" max="3636" width="1" style="6" customWidth="1"/>
    <col min="3637" max="3840" width="3" style="6"/>
    <col min="3841" max="3841" width="21.33203125" style="6" bestFit="1" customWidth="1"/>
    <col min="3842" max="3881" width="3.109375" style="6" customWidth="1"/>
    <col min="3882" max="3882" width="0" style="6" hidden="1" customWidth="1"/>
    <col min="3883" max="3888" width="3" style="6" customWidth="1"/>
    <col min="3889" max="3889" width="3.88671875" style="6" bestFit="1" customWidth="1"/>
    <col min="3890" max="3890" width="0" style="6" hidden="1" customWidth="1"/>
    <col min="3891" max="3891" width="3" style="6" customWidth="1"/>
    <col min="3892" max="3892" width="1" style="6" customWidth="1"/>
    <col min="3893" max="4096" width="3" style="6"/>
    <col min="4097" max="4097" width="21.33203125" style="6" bestFit="1" customWidth="1"/>
    <col min="4098" max="4137" width="3.109375" style="6" customWidth="1"/>
    <col min="4138" max="4138" width="0" style="6" hidden="1" customWidth="1"/>
    <col min="4139" max="4144" width="3" style="6" customWidth="1"/>
    <col min="4145" max="4145" width="3.88671875" style="6" bestFit="1" customWidth="1"/>
    <col min="4146" max="4146" width="0" style="6" hidden="1" customWidth="1"/>
    <col min="4147" max="4147" width="3" style="6" customWidth="1"/>
    <col min="4148" max="4148" width="1" style="6" customWidth="1"/>
    <col min="4149" max="4352" width="3" style="6"/>
    <col min="4353" max="4353" width="21.33203125" style="6" bestFit="1" customWidth="1"/>
    <col min="4354" max="4393" width="3.109375" style="6" customWidth="1"/>
    <col min="4394" max="4394" width="0" style="6" hidden="1" customWidth="1"/>
    <col min="4395" max="4400" width="3" style="6" customWidth="1"/>
    <col min="4401" max="4401" width="3.88671875" style="6" bestFit="1" customWidth="1"/>
    <col min="4402" max="4402" width="0" style="6" hidden="1" customWidth="1"/>
    <col min="4403" max="4403" width="3" style="6" customWidth="1"/>
    <col min="4404" max="4404" width="1" style="6" customWidth="1"/>
    <col min="4405" max="4608" width="3" style="6"/>
    <col min="4609" max="4609" width="21.33203125" style="6" bestFit="1" customWidth="1"/>
    <col min="4610" max="4649" width="3.109375" style="6" customWidth="1"/>
    <col min="4650" max="4650" width="0" style="6" hidden="1" customWidth="1"/>
    <col min="4651" max="4656" width="3" style="6" customWidth="1"/>
    <col min="4657" max="4657" width="3.88671875" style="6" bestFit="1" customWidth="1"/>
    <col min="4658" max="4658" width="0" style="6" hidden="1" customWidth="1"/>
    <col min="4659" max="4659" width="3" style="6" customWidth="1"/>
    <col min="4660" max="4660" width="1" style="6" customWidth="1"/>
    <col min="4661" max="4864" width="3" style="6"/>
    <col min="4865" max="4865" width="21.33203125" style="6" bestFit="1" customWidth="1"/>
    <col min="4866" max="4905" width="3.109375" style="6" customWidth="1"/>
    <col min="4906" max="4906" width="0" style="6" hidden="1" customWidth="1"/>
    <col min="4907" max="4912" width="3" style="6" customWidth="1"/>
    <col min="4913" max="4913" width="3.88671875" style="6" bestFit="1" customWidth="1"/>
    <col min="4914" max="4914" width="0" style="6" hidden="1" customWidth="1"/>
    <col min="4915" max="4915" width="3" style="6" customWidth="1"/>
    <col min="4916" max="4916" width="1" style="6" customWidth="1"/>
    <col min="4917" max="5120" width="3" style="6"/>
    <col min="5121" max="5121" width="21.33203125" style="6" bestFit="1" customWidth="1"/>
    <col min="5122" max="5161" width="3.109375" style="6" customWidth="1"/>
    <col min="5162" max="5162" width="0" style="6" hidden="1" customWidth="1"/>
    <col min="5163" max="5168" width="3" style="6" customWidth="1"/>
    <col min="5169" max="5169" width="3.88671875" style="6" bestFit="1" customWidth="1"/>
    <col min="5170" max="5170" width="0" style="6" hidden="1" customWidth="1"/>
    <col min="5171" max="5171" width="3" style="6" customWidth="1"/>
    <col min="5172" max="5172" width="1" style="6" customWidth="1"/>
    <col min="5173" max="5376" width="3" style="6"/>
    <col min="5377" max="5377" width="21.33203125" style="6" bestFit="1" customWidth="1"/>
    <col min="5378" max="5417" width="3.109375" style="6" customWidth="1"/>
    <col min="5418" max="5418" width="0" style="6" hidden="1" customWidth="1"/>
    <col min="5419" max="5424" width="3" style="6" customWidth="1"/>
    <col min="5425" max="5425" width="3.88671875" style="6" bestFit="1" customWidth="1"/>
    <col min="5426" max="5426" width="0" style="6" hidden="1" customWidth="1"/>
    <col min="5427" max="5427" width="3" style="6" customWidth="1"/>
    <col min="5428" max="5428" width="1" style="6" customWidth="1"/>
    <col min="5429" max="5632" width="3" style="6"/>
    <col min="5633" max="5633" width="21.33203125" style="6" bestFit="1" customWidth="1"/>
    <col min="5634" max="5673" width="3.109375" style="6" customWidth="1"/>
    <col min="5674" max="5674" width="0" style="6" hidden="1" customWidth="1"/>
    <col min="5675" max="5680" width="3" style="6" customWidth="1"/>
    <col min="5681" max="5681" width="3.88671875" style="6" bestFit="1" customWidth="1"/>
    <col min="5682" max="5682" width="0" style="6" hidden="1" customWidth="1"/>
    <col min="5683" max="5683" width="3" style="6" customWidth="1"/>
    <col min="5684" max="5684" width="1" style="6" customWidth="1"/>
    <col min="5685" max="5888" width="3" style="6"/>
    <col min="5889" max="5889" width="21.33203125" style="6" bestFit="1" customWidth="1"/>
    <col min="5890" max="5929" width="3.109375" style="6" customWidth="1"/>
    <col min="5930" max="5930" width="0" style="6" hidden="1" customWidth="1"/>
    <col min="5931" max="5936" width="3" style="6" customWidth="1"/>
    <col min="5937" max="5937" width="3.88671875" style="6" bestFit="1" customWidth="1"/>
    <col min="5938" max="5938" width="0" style="6" hidden="1" customWidth="1"/>
    <col min="5939" max="5939" width="3" style="6" customWidth="1"/>
    <col min="5940" max="5940" width="1" style="6" customWidth="1"/>
    <col min="5941" max="6144" width="3" style="6"/>
    <col min="6145" max="6145" width="21.33203125" style="6" bestFit="1" customWidth="1"/>
    <col min="6146" max="6185" width="3.109375" style="6" customWidth="1"/>
    <col min="6186" max="6186" width="0" style="6" hidden="1" customWidth="1"/>
    <col min="6187" max="6192" width="3" style="6" customWidth="1"/>
    <col min="6193" max="6193" width="3.88671875" style="6" bestFit="1" customWidth="1"/>
    <col min="6194" max="6194" width="0" style="6" hidden="1" customWidth="1"/>
    <col min="6195" max="6195" width="3" style="6" customWidth="1"/>
    <col min="6196" max="6196" width="1" style="6" customWidth="1"/>
    <col min="6197" max="6400" width="3" style="6"/>
    <col min="6401" max="6401" width="21.33203125" style="6" bestFit="1" customWidth="1"/>
    <col min="6402" max="6441" width="3.109375" style="6" customWidth="1"/>
    <col min="6442" max="6442" width="0" style="6" hidden="1" customWidth="1"/>
    <col min="6443" max="6448" width="3" style="6" customWidth="1"/>
    <col min="6449" max="6449" width="3.88671875" style="6" bestFit="1" customWidth="1"/>
    <col min="6450" max="6450" width="0" style="6" hidden="1" customWidth="1"/>
    <col min="6451" max="6451" width="3" style="6" customWidth="1"/>
    <col min="6452" max="6452" width="1" style="6" customWidth="1"/>
    <col min="6453" max="6656" width="3" style="6"/>
    <col min="6657" max="6657" width="21.33203125" style="6" bestFit="1" customWidth="1"/>
    <col min="6658" max="6697" width="3.109375" style="6" customWidth="1"/>
    <col min="6698" max="6698" width="0" style="6" hidden="1" customWidth="1"/>
    <col min="6699" max="6704" width="3" style="6" customWidth="1"/>
    <col min="6705" max="6705" width="3.88671875" style="6" bestFit="1" customWidth="1"/>
    <col min="6706" max="6706" width="0" style="6" hidden="1" customWidth="1"/>
    <col min="6707" max="6707" width="3" style="6" customWidth="1"/>
    <col min="6708" max="6708" width="1" style="6" customWidth="1"/>
    <col min="6709" max="6912" width="3" style="6"/>
    <col min="6913" max="6913" width="21.33203125" style="6" bestFit="1" customWidth="1"/>
    <col min="6914" max="6953" width="3.109375" style="6" customWidth="1"/>
    <col min="6954" max="6954" width="0" style="6" hidden="1" customWidth="1"/>
    <col min="6955" max="6960" width="3" style="6" customWidth="1"/>
    <col min="6961" max="6961" width="3.88671875" style="6" bestFit="1" customWidth="1"/>
    <col min="6962" max="6962" width="0" style="6" hidden="1" customWidth="1"/>
    <col min="6963" max="6963" width="3" style="6" customWidth="1"/>
    <col min="6964" max="6964" width="1" style="6" customWidth="1"/>
    <col min="6965" max="7168" width="3" style="6"/>
    <col min="7169" max="7169" width="21.33203125" style="6" bestFit="1" customWidth="1"/>
    <col min="7170" max="7209" width="3.109375" style="6" customWidth="1"/>
    <col min="7210" max="7210" width="0" style="6" hidden="1" customWidth="1"/>
    <col min="7211" max="7216" width="3" style="6" customWidth="1"/>
    <col min="7217" max="7217" width="3.88671875" style="6" bestFit="1" customWidth="1"/>
    <col min="7218" max="7218" width="0" style="6" hidden="1" customWidth="1"/>
    <col min="7219" max="7219" width="3" style="6" customWidth="1"/>
    <col min="7220" max="7220" width="1" style="6" customWidth="1"/>
    <col min="7221" max="7424" width="3" style="6"/>
    <col min="7425" max="7425" width="21.33203125" style="6" bestFit="1" customWidth="1"/>
    <col min="7426" max="7465" width="3.109375" style="6" customWidth="1"/>
    <col min="7466" max="7466" width="0" style="6" hidden="1" customWidth="1"/>
    <col min="7467" max="7472" width="3" style="6" customWidth="1"/>
    <col min="7473" max="7473" width="3.88671875" style="6" bestFit="1" customWidth="1"/>
    <col min="7474" max="7474" width="0" style="6" hidden="1" customWidth="1"/>
    <col min="7475" max="7475" width="3" style="6" customWidth="1"/>
    <col min="7476" max="7476" width="1" style="6" customWidth="1"/>
    <col min="7477" max="7680" width="3" style="6"/>
    <col min="7681" max="7681" width="21.33203125" style="6" bestFit="1" customWidth="1"/>
    <col min="7682" max="7721" width="3.109375" style="6" customWidth="1"/>
    <col min="7722" max="7722" width="0" style="6" hidden="1" customWidth="1"/>
    <col min="7723" max="7728" width="3" style="6" customWidth="1"/>
    <col min="7729" max="7729" width="3.88671875" style="6" bestFit="1" customWidth="1"/>
    <col min="7730" max="7730" width="0" style="6" hidden="1" customWidth="1"/>
    <col min="7731" max="7731" width="3" style="6" customWidth="1"/>
    <col min="7732" max="7732" width="1" style="6" customWidth="1"/>
    <col min="7733" max="7936" width="3" style="6"/>
    <col min="7937" max="7937" width="21.33203125" style="6" bestFit="1" customWidth="1"/>
    <col min="7938" max="7977" width="3.109375" style="6" customWidth="1"/>
    <col min="7978" max="7978" width="0" style="6" hidden="1" customWidth="1"/>
    <col min="7979" max="7984" width="3" style="6" customWidth="1"/>
    <col min="7985" max="7985" width="3.88671875" style="6" bestFit="1" customWidth="1"/>
    <col min="7986" max="7986" width="0" style="6" hidden="1" customWidth="1"/>
    <col min="7987" max="7987" width="3" style="6" customWidth="1"/>
    <col min="7988" max="7988" width="1" style="6" customWidth="1"/>
    <col min="7989" max="8192" width="3" style="6"/>
    <col min="8193" max="8193" width="21.33203125" style="6" bestFit="1" customWidth="1"/>
    <col min="8194" max="8233" width="3.109375" style="6" customWidth="1"/>
    <col min="8234" max="8234" width="0" style="6" hidden="1" customWidth="1"/>
    <col min="8235" max="8240" width="3" style="6" customWidth="1"/>
    <col min="8241" max="8241" width="3.88671875" style="6" bestFit="1" customWidth="1"/>
    <col min="8242" max="8242" width="0" style="6" hidden="1" customWidth="1"/>
    <col min="8243" max="8243" width="3" style="6" customWidth="1"/>
    <col min="8244" max="8244" width="1" style="6" customWidth="1"/>
    <col min="8245" max="8448" width="3" style="6"/>
    <col min="8449" max="8449" width="21.33203125" style="6" bestFit="1" customWidth="1"/>
    <col min="8450" max="8489" width="3.109375" style="6" customWidth="1"/>
    <col min="8490" max="8490" width="0" style="6" hidden="1" customWidth="1"/>
    <col min="8491" max="8496" width="3" style="6" customWidth="1"/>
    <col min="8497" max="8497" width="3.88671875" style="6" bestFit="1" customWidth="1"/>
    <col min="8498" max="8498" width="0" style="6" hidden="1" customWidth="1"/>
    <col min="8499" max="8499" width="3" style="6" customWidth="1"/>
    <col min="8500" max="8500" width="1" style="6" customWidth="1"/>
    <col min="8501" max="8704" width="3" style="6"/>
    <col min="8705" max="8705" width="21.33203125" style="6" bestFit="1" customWidth="1"/>
    <col min="8706" max="8745" width="3.109375" style="6" customWidth="1"/>
    <col min="8746" max="8746" width="0" style="6" hidden="1" customWidth="1"/>
    <col min="8747" max="8752" width="3" style="6" customWidth="1"/>
    <col min="8753" max="8753" width="3.88671875" style="6" bestFit="1" customWidth="1"/>
    <col min="8754" max="8754" width="0" style="6" hidden="1" customWidth="1"/>
    <col min="8755" max="8755" width="3" style="6" customWidth="1"/>
    <col min="8756" max="8756" width="1" style="6" customWidth="1"/>
    <col min="8757" max="8960" width="3" style="6"/>
    <col min="8961" max="8961" width="21.33203125" style="6" bestFit="1" customWidth="1"/>
    <col min="8962" max="9001" width="3.109375" style="6" customWidth="1"/>
    <col min="9002" max="9002" width="0" style="6" hidden="1" customWidth="1"/>
    <col min="9003" max="9008" width="3" style="6" customWidth="1"/>
    <col min="9009" max="9009" width="3.88671875" style="6" bestFit="1" customWidth="1"/>
    <col min="9010" max="9010" width="0" style="6" hidden="1" customWidth="1"/>
    <col min="9011" max="9011" width="3" style="6" customWidth="1"/>
    <col min="9012" max="9012" width="1" style="6" customWidth="1"/>
    <col min="9013" max="9216" width="3" style="6"/>
    <col min="9217" max="9217" width="21.33203125" style="6" bestFit="1" customWidth="1"/>
    <col min="9218" max="9257" width="3.109375" style="6" customWidth="1"/>
    <col min="9258" max="9258" width="0" style="6" hidden="1" customWidth="1"/>
    <col min="9259" max="9264" width="3" style="6" customWidth="1"/>
    <col min="9265" max="9265" width="3.88671875" style="6" bestFit="1" customWidth="1"/>
    <col min="9266" max="9266" width="0" style="6" hidden="1" customWidth="1"/>
    <col min="9267" max="9267" width="3" style="6" customWidth="1"/>
    <col min="9268" max="9268" width="1" style="6" customWidth="1"/>
    <col min="9269" max="9472" width="3" style="6"/>
    <col min="9473" max="9473" width="21.33203125" style="6" bestFit="1" customWidth="1"/>
    <col min="9474" max="9513" width="3.109375" style="6" customWidth="1"/>
    <col min="9514" max="9514" width="0" style="6" hidden="1" customWidth="1"/>
    <col min="9515" max="9520" width="3" style="6" customWidth="1"/>
    <col min="9521" max="9521" width="3.88671875" style="6" bestFit="1" customWidth="1"/>
    <col min="9522" max="9522" width="0" style="6" hidden="1" customWidth="1"/>
    <col min="9523" max="9523" width="3" style="6" customWidth="1"/>
    <col min="9524" max="9524" width="1" style="6" customWidth="1"/>
    <col min="9525" max="9728" width="3" style="6"/>
    <col min="9729" max="9729" width="21.33203125" style="6" bestFit="1" customWidth="1"/>
    <col min="9730" max="9769" width="3.109375" style="6" customWidth="1"/>
    <col min="9770" max="9770" width="0" style="6" hidden="1" customWidth="1"/>
    <col min="9771" max="9776" width="3" style="6" customWidth="1"/>
    <col min="9777" max="9777" width="3.88671875" style="6" bestFit="1" customWidth="1"/>
    <col min="9778" max="9778" width="0" style="6" hidden="1" customWidth="1"/>
    <col min="9779" max="9779" width="3" style="6" customWidth="1"/>
    <col min="9780" max="9780" width="1" style="6" customWidth="1"/>
    <col min="9781" max="9984" width="3" style="6"/>
    <col min="9985" max="9985" width="21.33203125" style="6" bestFit="1" customWidth="1"/>
    <col min="9986" max="10025" width="3.109375" style="6" customWidth="1"/>
    <col min="10026" max="10026" width="0" style="6" hidden="1" customWidth="1"/>
    <col min="10027" max="10032" width="3" style="6" customWidth="1"/>
    <col min="10033" max="10033" width="3.88671875" style="6" bestFit="1" customWidth="1"/>
    <col min="10034" max="10034" width="0" style="6" hidden="1" customWidth="1"/>
    <col min="10035" max="10035" width="3" style="6" customWidth="1"/>
    <col min="10036" max="10036" width="1" style="6" customWidth="1"/>
    <col min="10037" max="10240" width="3" style="6"/>
    <col min="10241" max="10241" width="21.33203125" style="6" bestFit="1" customWidth="1"/>
    <col min="10242" max="10281" width="3.109375" style="6" customWidth="1"/>
    <col min="10282" max="10282" width="0" style="6" hidden="1" customWidth="1"/>
    <col min="10283" max="10288" width="3" style="6" customWidth="1"/>
    <col min="10289" max="10289" width="3.88671875" style="6" bestFit="1" customWidth="1"/>
    <col min="10290" max="10290" width="0" style="6" hidden="1" customWidth="1"/>
    <col min="10291" max="10291" width="3" style="6" customWidth="1"/>
    <col min="10292" max="10292" width="1" style="6" customWidth="1"/>
    <col min="10293" max="10496" width="3" style="6"/>
    <col min="10497" max="10497" width="21.33203125" style="6" bestFit="1" customWidth="1"/>
    <col min="10498" max="10537" width="3.109375" style="6" customWidth="1"/>
    <col min="10538" max="10538" width="0" style="6" hidden="1" customWidth="1"/>
    <col min="10539" max="10544" width="3" style="6" customWidth="1"/>
    <col min="10545" max="10545" width="3.88671875" style="6" bestFit="1" customWidth="1"/>
    <col min="10546" max="10546" width="0" style="6" hidden="1" customWidth="1"/>
    <col min="10547" max="10547" width="3" style="6" customWidth="1"/>
    <col min="10548" max="10548" width="1" style="6" customWidth="1"/>
    <col min="10549" max="10752" width="3" style="6"/>
    <col min="10753" max="10753" width="21.33203125" style="6" bestFit="1" customWidth="1"/>
    <col min="10754" max="10793" width="3.109375" style="6" customWidth="1"/>
    <col min="10794" max="10794" width="0" style="6" hidden="1" customWidth="1"/>
    <col min="10795" max="10800" width="3" style="6" customWidth="1"/>
    <col min="10801" max="10801" width="3.88671875" style="6" bestFit="1" customWidth="1"/>
    <col min="10802" max="10802" width="0" style="6" hidden="1" customWidth="1"/>
    <col min="10803" max="10803" width="3" style="6" customWidth="1"/>
    <col min="10804" max="10804" width="1" style="6" customWidth="1"/>
    <col min="10805" max="11008" width="3" style="6"/>
    <col min="11009" max="11009" width="21.33203125" style="6" bestFit="1" customWidth="1"/>
    <col min="11010" max="11049" width="3.109375" style="6" customWidth="1"/>
    <col min="11050" max="11050" width="0" style="6" hidden="1" customWidth="1"/>
    <col min="11051" max="11056" width="3" style="6" customWidth="1"/>
    <col min="11057" max="11057" width="3.88671875" style="6" bestFit="1" customWidth="1"/>
    <col min="11058" max="11058" width="0" style="6" hidden="1" customWidth="1"/>
    <col min="11059" max="11059" width="3" style="6" customWidth="1"/>
    <col min="11060" max="11060" width="1" style="6" customWidth="1"/>
    <col min="11061" max="11264" width="3" style="6"/>
    <col min="11265" max="11265" width="21.33203125" style="6" bestFit="1" customWidth="1"/>
    <col min="11266" max="11305" width="3.109375" style="6" customWidth="1"/>
    <col min="11306" max="11306" width="0" style="6" hidden="1" customWidth="1"/>
    <col min="11307" max="11312" width="3" style="6" customWidth="1"/>
    <col min="11313" max="11313" width="3.88671875" style="6" bestFit="1" customWidth="1"/>
    <col min="11314" max="11314" width="0" style="6" hidden="1" customWidth="1"/>
    <col min="11315" max="11315" width="3" style="6" customWidth="1"/>
    <col min="11316" max="11316" width="1" style="6" customWidth="1"/>
    <col min="11317" max="11520" width="3" style="6"/>
    <col min="11521" max="11521" width="21.33203125" style="6" bestFit="1" customWidth="1"/>
    <col min="11522" max="11561" width="3.109375" style="6" customWidth="1"/>
    <col min="11562" max="11562" width="0" style="6" hidden="1" customWidth="1"/>
    <col min="11563" max="11568" width="3" style="6" customWidth="1"/>
    <col min="11569" max="11569" width="3.88671875" style="6" bestFit="1" customWidth="1"/>
    <col min="11570" max="11570" width="0" style="6" hidden="1" customWidth="1"/>
    <col min="11571" max="11571" width="3" style="6" customWidth="1"/>
    <col min="11572" max="11572" width="1" style="6" customWidth="1"/>
    <col min="11573" max="11776" width="3" style="6"/>
    <col min="11777" max="11777" width="21.33203125" style="6" bestFit="1" customWidth="1"/>
    <col min="11778" max="11817" width="3.109375" style="6" customWidth="1"/>
    <col min="11818" max="11818" width="0" style="6" hidden="1" customWidth="1"/>
    <col min="11819" max="11824" width="3" style="6" customWidth="1"/>
    <col min="11825" max="11825" width="3.88671875" style="6" bestFit="1" customWidth="1"/>
    <col min="11826" max="11826" width="0" style="6" hidden="1" customWidth="1"/>
    <col min="11827" max="11827" width="3" style="6" customWidth="1"/>
    <col min="11828" max="11828" width="1" style="6" customWidth="1"/>
    <col min="11829" max="12032" width="3" style="6"/>
    <col min="12033" max="12033" width="21.33203125" style="6" bestFit="1" customWidth="1"/>
    <col min="12034" max="12073" width="3.109375" style="6" customWidth="1"/>
    <col min="12074" max="12074" width="0" style="6" hidden="1" customWidth="1"/>
    <col min="12075" max="12080" width="3" style="6" customWidth="1"/>
    <col min="12081" max="12081" width="3.88671875" style="6" bestFit="1" customWidth="1"/>
    <col min="12082" max="12082" width="0" style="6" hidden="1" customWidth="1"/>
    <col min="12083" max="12083" width="3" style="6" customWidth="1"/>
    <col min="12084" max="12084" width="1" style="6" customWidth="1"/>
    <col min="12085" max="12288" width="3" style="6"/>
    <col min="12289" max="12289" width="21.33203125" style="6" bestFit="1" customWidth="1"/>
    <col min="12290" max="12329" width="3.109375" style="6" customWidth="1"/>
    <col min="12330" max="12330" width="0" style="6" hidden="1" customWidth="1"/>
    <col min="12331" max="12336" width="3" style="6" customWidth="1"/>
    <col min="12337" max="12337" width="3.88671875" style="6" bestFit="1" customWidth="1"/>
    <col min="12338" max="12338" width="0" style="6" hidden="1" customWidth="1"/>
    <col min="12339" max="12339" width="3" style="6" customWidth="1"/>
    <col min="12340" max="12340" width="1" style="6" customWidth="1"/>
    <col min="12341" max="12544" width="3" style="6"/>
    <col min="12545" max="12545" width="21.33203125" style="6" bestFit="1" customWidth="1"/>
    <col min="12546" max="12585" width="3.109375" style="6" customWidth="1"/>
    <col min="12586" max="12586" width="0" style="6" hidden="1" customWidth="1"/>
    <col min="12587" max="12592" width="3" style="6" customWidth="1"/>
    <col min="12593" max="12593" width="3.88671875" style="6" bestFit="1" customWidth="1"/>
    <col min="12594" max="12594" width="0" style="6" hidden="1" customWidth="1"/>
    <col min="12595" max="12595" width="3" style="6" customWidth="1"/>
    <col min="12596" max="12596" width="1" style="6" customWidth="1"/>
    <col min="12597" max="12800" width="3" style="6"/>
    <col min="12801" max="12801" width="21.33203125" style="6" bestFit="1" customWidth="1"/>
    <col min="12802" max="12841" width="3.109375" style="6" customWidth="1"/>
    <col min="12842" max="12842" width="0" style="6" hidden="1" customWidth="1"/>
    <col min="12843" max="12848" width="3" style="6" customWidth="1"/>
    <col min="12849" max="12849" width="3.88671875" style="6" bestFit="1" customWidth="1"/>
    <col min="12850" max="12850" width="0" style="6" hidden="1" customWidth="1"/>
    <col min="12851" max="12851" width="3" style="6" customWidth="1"/>
    <col min="12852" max="12852" width="1" style="6" customWidth="1"/>
    <col min="12853" max="13056" width="3" style="6"/>
    <col min="13057" max="13057" width="21.33203125" style="6" bestFit="1" customWidth="1"/>
    <col min="13058" max="13097" width="3.109375" style="6" customWidth="1"/>
    <col min="13098" max="13098" width="0" style="6" hidden="1" customWidth="1"/>
    <col min="13099" max="13104" width="3" style="6" customWidth="1"/>
    <col min="13105" max="13105" width="3.88671875" style="6" bestFit="1" customWidth="1"/>
    <col min="13106" max="13106" width="0" style="6" hidden="1" customWidth="1"/>
    <col min="13107" max="13107" width="3" style="6" customWidth="1"/>
    <col min="13108" max="13108" width="1" style="6" customWidth="1"/>
    <col min="13109" max="13312" width="3" style="6"/>
    <col min="13313" max="13313" width="21.33203125" style="6" bestFit="1" customWidth="1"/>
    <col min="13314" max="13353" width="3.109375" style="6" customWidth="1"/>
    <col min="13354" max="13354" width="0" style="6" hidden="1" customWidth="1"/>
    <col min="13355" max="13360" width="3" style="6" customWidth="1"/>
    <col min="13361" max="13361" width="3.88671875" style="6" bestFit="1" customWidth="1"/>
    <col min="13362" max="13362" width="0" style="6" hidden="1" customWidth="1"/>
    <col min="13363" max="13363" width="3" style="6" customWidth="1"/>
    <col min="13364" max="13364" width="1" style="6" customWidth="1"/>
    <col min="13365" max="13568" width="3" style="6"/>
    <col min="13569" max="13569" width="21.33203125" style="6" bestFit="1" customWidth="1"/>
    <col min="13570" max="13609" width="3.109375" style="6" customWidth="1"/>
    <col min="13610" max="13610" width="0" style="6" hidden="1" customWidth="1"/>
    <col min="13611" max="13616" width="3" style="6" customWidth="1"/>
    <col min="13617" max="13617" width="3.88671875" style="6" bestFit="1" customWidth="1"/>
    <col min="13618" max="13618" width="0" style="6" hidden="1" customWidth="1"/>
    <col min="13619" max="13619" width="3" style="6" customWidth="1"/>
    <col min="13620" max="13620" width="1" style="6" customWidth="1"/>
    <col min="13621" max="13824" width="3" style="6"/>
    <col min="13825" max="13825" width="21.33203125" style="6" bestFit="1" customWidth="1"/>
    <col min="13826" max="13865" width="3.109375" style="6" customWidth="1"/>
    <col min="13866" max="13866" width="0" style="6" hidden="1" customWidth="1"/>
    <col min="13867" max="13872" width="3" style="6" customWidth="1"/>
    <col min="13873" max="13873" width="3.88671875" style="6" bestFit="1" customWidth="1"/>
    <col min="13874" max="13874" width="0" style="6" hidden="1" customWidth="1"/>
    <col min="13875" max="13875" width="3" style="6" customWidth="1"/>
    <col min="13876" max="13876" width="1" style="6" customWidth="1"/>
    <col min="13877" max="14080" width="3" style="6"/>
    <col min="14081" max="14081" width="21.33203125" style="6" bestFit="1" customWidth="1"/>
    <col min="14082" max="14121" width="3.109375" style="6" customWidth="1"/>
    <col min="14122" max="14122" width="0" style="6" hidden="1" customWidth="1"/>
    <col min="14123" max="14128" width="3" style="6" customWidth="1"/>
    <col min="14129" max="14129" width="3.88671875" style="6" bestFit="1" customWidth="1"/>
    <col min="14130" max="14130" width="0" style="6" hidden="1" customWidth="1"/>
    <col min="14131" max="14131" width="3" style="6" customWidth="1"/>
    <col min="14132" max="14132" width="1" style="6" customWidth="1"/>
    <col min="14133" max="14336" width="3" style="6"/>
    <col min="14337" max="14337" width="21.33203125" style="6" bestFit="1" customWidth="1"/>
    <col min="14338" max="14377" width="3.109375" style="6" customWidth="1"/>
    <col min="14378" max="14378" width="0" style="6" hidden="1" customWidth="1"/>
    <col min="14379" max="14384" width="3" style="6" customWidth="1"/>
    <col min="14385" max="14385" width="3.88671875" style="6" bestFit="1" customWidth="1"/>
    <col min="14386" max="14386" width="0" style="6" hidden="1" customWidth="1"/>
    <col min="14387" max="14387" width="3" style="6" customWidth="1"/>
    <col min="14388" max="14388" width="1" style="6" customWidth="1"/>
    <col min="14389" max="14592" width="3" style="6"/>
    <col min="14593" max="14593" width="21.33203125" style="6" bestFit="1" customWidth="1"/>
    <col min="14594" max="14633" width="3.109375" style="6" customWidth="1"/>
    <col min="14634" max="14634" width="0" style="6" hidden="1" customWidth="1"/>
    <col min="14635" max="14640" width="3" style="6" customWidth="1"/>
    <col min="14641" max="14641" width="3.88671875" style="6" bestFit="1" customWidth="1"/>
    <col min="14642" max="14642" width="0" style="6" hidden="1" customWidth="1"/>
    <col min="14643" max="14643" width="3" style="6" customWidth="1"/>
    <col min="14644" max="14644" width="1" style="6" customWidth="1"/>
    <col min="14645" max="14848" width="3" style="6"/>
    <col min="14849" max="14849" width="21.33203125" style="6" bestFit="1" customWidth="1"/>
    <col min="14850" max="14889" width="3.109375" style="6" customWidth="1"/>
    <col min="14890" max="14890" width="0" style="6" hidden="1" customWidth="1"/>
    <col min="14891" max="14896" width="3" style="6" customWidth="1"/>
    <col min="14897" max="14897" width="3.88671875" style="6" bestFit="1" customWidth="1"/>
    <col min="14898" max="14898" width="0" style="6" hidden="1" customWidth="1"/>
    <col min="14899" max="14899" width="3" style="6" customWidth="1"/>
    <col min="14900" max="14900" width="1" style="6" customWidth="1"/>
    <col min="14901" max="15104" width="3" style="6"/>
    <col min="15105" max="15105" width="21.33203125" style="6" bestFit="1" customWidth="1"/>
    <col min="15106" max="15145" width="3.109375" style="6" customWidth="1"/>
    <col min="15146" max="15146" width="0" style="6" hidden="1" customWidth="1"/>
    <col min="15147" max="15152" width="3" style="6" customWidth="1"/>
    <col min="15153" max="15153" width="3.88671875" style="6" bestFit="1" customWidth="1"/>
    <col min="15154" max="15154" width="0" style="6" hidden="1" customWidth="1"/>
    <col min="15155" max="15155" width="3" style="6" customWidth="1"/>
    <col min="15156" max="15156" width="1" style="6" customWidth="1"/>
    <col min="15157" max="15360" width="3" style="6"/>
    <col min="15361" max="15361" width="21.33203125" style="6" bestFit="1" customWidth="1"/>
    <col min="15362" max="15401" width="3.109375" style="6" customWidth="1"/>
    <col min="15402" max="15402" width="0" style="6" hidden="1" customWidth="1"/>
    <col min="15403" max="15408" width="3" style="6" customWidth="1"/>
    <col min="15409" max="15409" width="3.88671875" style="6" bestFit="1" customWidth="1"/>
    <col min="15410" max="15410" width="0" style="6" hidden="1" customWidth="1"/>
    <col min="15411" max="15411" width="3" style="6" customWidth="1"/>
    <col min="15412" max="15412" width="1" style="6" customWidth="1"/>
    <col min="15413" max="15616" width="3" style="6"/>
    <col min="15617" max="15617" width="21.33203125" style="6" bestFit="1" customWidth="1"/>
    <col min="15618" max="15657" width="3.109375" style="6" customWidth="1"/>
    <col min="15658" max="15658" width="0" style="6" hidden="1" customWidth="1"/>
    <col min="15659" max="15664" width="3" style="6" customWidth="1"/>
    <col min="15665" max="15665" width="3.88671875" style="6" bestFit="1" customWidth="1"/>
    <col min="15666" max="15666" width="0" style="6" hidden="1" customWidth="1"/>
    <col min="15667" max="15667" width="3" style="6" customWidth="1"/>
    <col min="15668" max="15668" width="1" style="6" customWidth="1"/>
    <col min="15669" max="15872" width="3" style="6"/>
    <col min="15873" max="15873" width="21.33203125" style="6" bestFit="1" customWidth="1"/>
    <col min="15874" max="15913" width="3.109375" style="6" customWidth="1"/>
    <col min="15914" max="15914" width="0" style="6" hidden="1" customWidth="1"/>
    <col min="15915" max="15920" width="3" style="6" customWidth="1"/>
    <col min="15921" max="15921" width="3.88671875" style="6" bestFit="1" customWidth="1"/>
    <col min="15922" max="15922" width="0" style="6" hidden="1" customWidth="1"/>
    <col min="15923" max="15923" width="3" style="6" customWidth="1"/>
    <col min="15924" max="15924" width="1" style="6" customWidth="1"/>
    <col min="15925" max="16128" width="3" style="6"/>
    <col min="16129" max="16129" width="21.33203125" style="6" bestFit="1" customWidth="1"/>
    <col min="16130" max="16169" width="3.109375" style="6" customWidth="1"/>
    <col min="16170" max="16170" width="0" style="6" hidden="1" customWidth="1"/>
    <col min="16171" max="16176" width="3" style="6" customWidth="1"/>
    <col min="16177" max="16177" width="3.88671875" style="6" bestFit="1" customWidth="1"/>
    <col min="16178" max="16178" width="0" style="6" hidden="1" customWidth="1"/>
    <col min="16179" max="16179" width="3" style="6" customWidth="1"/>
    <col min="16180" max="16180" width="1" style="6" customWidth="1"/>
    <col min="16181" max="16384" width="3" style="6"/>
  </cols>
  <sheetData>
    <row r="1" spans="1:53" ht="16.2" thickBot="1" x14ac:dyDescent="0.35">
      <c r="A1" s="5" t="s">
        <v>34</v>
      </c>
      <c r="AQ1" s="7" t="s">
        <v>47</v>
      </c>
      <c r="AR1" s="8"/>
      <c r="AS1" s="8"/>
      <c r="AT1" s="8"/>
      <c r="AU1" s="8"/>
      <c r="AV1" s="8"/>
      <c r="AW1" s="8"/>
      <c r="AY1" s="9"/>
      <c r="AZ1" s="10"/>
    </row>
    <row r="2" spans="1:53" ht="33.75" customHeight="1" thickTop="1" thickBot="1" x14ac:dyDescent="0.35">
      <c r="A2" s="60" t="s">
        <v>109</v>
      </c>
      <c r="B2" s="61" t="str">
        <f>(A3)</f>
        <v>Debreczy I.</v>
      </c>
      <c r="C2" s="12"/>
      <c r="D2" s="11"/>
      <c r="E2" s="11"/>
      <c r="F2" s="13" t="str">
        <f>(A4)</f>
        <v>Szatmári</v>
      </c>
      <c r="G2" s="11"/>
      <c r="H2" s="11"/>
      <c r="I2" s="11"/>
      <c r="J2" s="13" t="str">
        <f>(A5)</f>
        <v>Hidi</v>
      </c>
      <c r="K2" s="11"/>
      <c r="L2" s="11"/>
      <c r="M2" s="11"/>
      <c r="N2" s="13" t="str">
        <f>(A6)</f>
        <v>Horváth D.</v>
      </c>
      <c r="O2" s="11"/>
      <c r="P2" s="11"/>
      <c r="Q2" s="11"/>
      <c r="R2" s="13" t="str">
        <f>(A7)</f>
        <v>Böcskei B.</v>
      </c>
      <c r="S2" s="11"/>
      <c r="T2" s="11"/>
      <c r="U2" s="11"/>
      <c r="V2" s="13" t="str">
        <f>(A8)</f>
        <v>Bajkó</v>
      </c>
      <c r="W2" s="11"/>
      <c r="X2" s="11"/>
      <c r="Y2" s="11"/>
      <c r="Z2" s="13" t="str">
        <f>(A9)</f>
        <v>Máté</v>
      </c>
      <c r="AA2" s="11"/>
      <c r="AB2" s="11"/>
      <c r="AC2" s="11"/>
      <c r="AD2" s="13" t="str">
        <f>(A10)</f>
        <v>Horváth I.</v>
      </c>
      <c r="AE2" s="11"/>
      <c r="AF2" s="11"/>
      <c r="AG2" s="11"/>
      <c r="AH2" s="13" t="str">
        <f>(A11)</f>
        <v>Váradi L.</v>
      </c>
      <c r="AI2" s="11"/>
      <c r="AJ2" s="11"/>
      <c r="AK2" s="11"/>
      <c r="AL2" s="13" t="str">
        <f>(A12)</f>
        <v>Szabó M.</v>
      </c>
      <c r="AM2" s="11"/>
      <c r="AN2" s="11"/>
      <c r="AO2" s="11"/>
      <c r="AP2" s="14"/>
      <c r="AQ2" s="15" t="s">
        <v>23</v>
      </c>
      <c r="AR2" s="16" t="s">
        <v>24</v>
      </c>
      <c r="AS2" s="16" t="s">
        <v>25</v>
      </c>
      <c r="AT2" s="16" t="s">
        <v>26</v>
      </c>
      <c r="AU2" s="16" t="s">
        <v>27</v>
      </c>
      <c r="AV2" s="16" t="s">
        <v>28</v>
      </c>
      <c r="AW2" s="17" t="s">
        <v>29</v>
      </c>
      <c r="AY2" s="18" t="s">
        <v>30</v>
      </c>
      <c r="AZ2" s="19"/>
      <c r="BA2" s="20" t="s">
        <v>31</v>
      </c>
    </row>
    <row r="3" spans="1:53" ht="22.5" customHeight="1" thickTop="1" x14ac:dyDescent="0.25">
      <c r="A3" s="62" t="s">
        <v>114</v>
      </c>
      <c r="B3" s="21"/>
      <c r="C3" s="22"/>
      <c r="D3" s="22"/>
      <c r="E3" s="22"/>
      <c r="F3" s="23">
        <v>9</v>
      </c>
      <c r="G3" s="35">
        <f>(N62)</f>
        <v>0</v>
      </c>
      <c r="H3" s="35">
        <f>(P62)</f>
        <v>0</v>
      </c>
      <c r="I3" s="25" t="str">
        <f>IF(G3=".","-",IF(G3&gt;H3,"g",IF(G3=H3,"d","v")))</f>
        <v>d</v>
      </c>
      <c r="J3" s="23">
        <v>8</v>
      </c>
      <c r="K3" s="24">
        <f>(N56)</f>
        <v>2</v>
      </c>
      <c r="L3" s="24">
        <f>(P56)</f>
        <v>1</v>
      </c>
      <c r="M3" s="25" t="str">
        <f>IF(K3=".","-",IF(K3&gt;L3,"g",IF(K3=L3,"d","v")))</f>
        <v>g</v>
      </c>
      <c r="N3" s="23">
        <v>7</v>
      </c>
      <c r="O3" s="24">
        <f>(N50)</f>
        <v>1</v>
      </c>
      <c r="P3" s="24">
        <f>(P50)</f>
        <v>1</v>
      </c>
      <c r="Q3" s="25" t="str">
        <f>IF(O3=".","-",IF(O3&gt;P3,"g",IF(O3=P3,"d","v")))</f>
        <v>d</v>
      </c>
      <c r="R3" s="23">
        <v>6</v>
      </c>
      <c r="S3" s="24">
        <f>(N44)</f>
        <v>2</v>
      </c>
      <c r="T3" s="24">
        <f>(P44)</f>
        <v>0</v>
      </c>
      <c r="U3" s="25" t="str">
        <f>IF(S3=".","-",IF(S3&gt;T3,"g",IF(S3=T3,"d","v")))</f>
        <v>g</v>
      </c>
      <c r="V3" s="23">
        <v>5</v>
      </c>
      <c r="W3" s="24">
        <f>(N38)</f>
        <v>3</v>
      </c>
      <c r="X3" s="24">
        <f>(P38)</f>
        <v>0</v>
      </c>
      <c r="Y3" s="25" t="str">
        <f>IF(W3=".","-",IF(W3&gt;X3,"g",IF(W3=X3,"d","v")))</f>
        <v>g</v>
      </c>
      <c r="Z3" s="23">
        <v>4</v>
      </c>
      <c r="AA3" s="24">
        <f>(N32)</f>
        <v>2</v>
      </c>
      <c r="AB3" s="24">
        <f>(P32)</f>
        <v>0</v>
      </c>
      <c r="AC3" s="25" t="str">
        <f t="shared" ref="AC3:AC8" si="0">IF(AA3=".","-",IF(AA3&gt;AB3,"g",IF(AA3=AB3,"d","v")))</f>
        <v>g</v>
      </c>
      <c r="AD3" s="23">
        <v>3</v>
      </c>
      <c r="AE3" s="24">
        <f>(N26)</f>
        <v>1</v>
      </c>
      <c r="AF3" s="24">
        <f>(P26)</f>
        <v>0</v>
      </c>
      <c r="AG3" s="25" t="str">
        <f t="shared" ref="AG3:AG9" si="1">IF(AE3=".","-",IF(AE3&gt;AF3,"g",IF(AE3=AF3,"d","v")))</f>
        <v>g</v>
      </c>
      <c r="AH3" s="23">
        <v>2</v>
      </c>
      <c r="AI3" s="24">
        <f>(N20)</f>
        <v>1</v>
      </c>
      <c r="AJ3" s="24">
        <f>(P20)</f>
        <v>0</v>
      </c>
      <c r="AK3" s="25" t="str">
        <f t="shared" ref="AK3:AK10" si="2">IF(AI3=".","-",IF(AI3&gt;AJ3,"g",IF(AI3=AJ3,"d","v")))</f>
        <v>g</v>
      </c>
      <c r="AL3" s="23">
        <v>1</v>
      </c>
      <c r="AM3" s="24">
        <f>(N14)</f>
        <v>2</v>
      </c>
      <c r="AN3" s="24">
        <f>(P14)</f>
        <v>0</v>
      </c>
      <c r="AO3" s="25" t="str">
        <f t="shared" ref="AO3:AO11" si="3">IF(AM3=".","-",IF(AM3&gt;AN3,"g",IF(AM3=AN3,"d","v")))</f>
        <v>g</v>
      </c>
      <c r="AP3" s="26"/>
      <c r="AQ3" s="27">
        <f t="shared" ref="AQ3:AQ12" si="4">SUM(AR3:AT3)</f>
        <v>9</v>
      </c>
      <c r="AR3" s="28">
        <f t="shared" ref="AR3:AR12" si="5">COUNTIF(B3:AO3,"g")</f>
        <v>7</v>
      </c>
      <c r="AS3" s="28">
        <f t="shared" ref="AS3:AS12" si="6">COUNTIF(B3:AO3,"d")</f>
        <v>2</v>
      </c>
      <c r="AT3" s="28">
        <f t="shared" ref="AT3:AT12" si="7">COUNTIF(B3:AO3,"v")</f>
        <v>0</v>
      </c>
      <c r="AU3" s="29">
        <f>SUM(IF(O3&lt;&gt;".",O3)+IF(S3&lt;&gt;".",S3)+IF(W3&lt;&gt;".",W3)+IF(AA3&lt;&gt;".",AA3)+IF(AE3&lt;&gt;".",AE3)+IF(AI3&lt;&gt;".",AI3)+IF(AM3&lt;&gt;".",AM3)+IF(G3&lt;&gt;".",G3)+IF(K3&lt;&gt;".",K3))</f>
        <v>14</v>
      </c>
      <c r="AV3" s="29">
        <f>SUM(IF(P3&lt;&gt;".",P3)+IF(T3&lt;&gt;".",T3)+IF(X3&lt;&gt;".",X3)+IF(AB3&lt;&gt;".",AB3)+IF(AF3&lt;&gt;".",AF3)+IF(AJ3&lt;&gt;".",AJ3)+IF(AN3&lt;&gt;".",AN3)+IF(H3&lt;&gt;".",H3)+IF(L3&lt;&gt;".",L3))</f>
        <v>2</v>
      </c>
      <c r="AW3" s="30">
        <f t="shared" ref="AW3:AW12" si="8">SUM(AR3*3+AS3*1)</f>
        <v>23</v>
      </c>
      <c r="AY3" s="31">
        <f t="shared" ref="AY3:AY12" si="9">RANK(AW3,$AW$3:$AW$12,0)</f>
        <v>1</v>
      </c>
      <c r="AZ3" s="32"/>
      <c r="BA3" s="33">
        <f t="shared" ref="BA3:BA12" si="10">SUM(AU3-AV3)</f>
        <v>12</v>
      </c>
    </row>
    <row r="4" spans="1:53" ht="22.5" customHeight="1" x14ac:dyDescent="0.25">
      <c r="A4" s="63" t="s">
        <v>115</v>
      </c>
      <c r="B4" s="34">
        <v>9</v>
      </c>
      <c r="C4" s="35">
        <f>(P62)</f>
        <v>0</v>
      </c>
      <c r="D4" s="35">
        <f>(N62)</f>
        <v>0</v>
      </c>
      <c r="E4" s="64" t="str">
        <f t="shared" ref="E4:E12" si="11">IF(C4=".","-",IF(C4&gt;D4,"g",IF(C4=D4,"d","v")))</f>
        <v>d</v>
      </c>
      <c r="F4" s="37"/>
      <c r="G4" s="38"/>
      <c r="H4" s="38"/>
      <c r="I4" s="38"/>
      <c r="J4" s="34">
        <v>7</v>
      </c>
      <c r="K4" s="35">
        <f>(N51)</f>
        <v>2</v>
      </c>
      <c r="L4" s="35">
        <f>(P51)</f>
        <v>1</v>
      </c>
      <c r="M4" s="36" t="str">
        <f>IF(K4=".","-",IF(K4&gt;L4,"g",IF(K4=L4,"d","v")))</f>
        <v>g</v>
      </c>
      <c r="N4" s="34">
        <v>6</v>
      </c>
      <c r="O4" s="35">
        <f>(N45)</f>
        <v>1</v>
      </c>
      <c r="P4" s="35">
        <f>(P45)</f>
        <v>1</v>
      </c>
      <c r="Q4" s="36" t="str">
        <f>IF(O4=".","-",IF(O4&gt;P4,"g",IF(O4=P4,"d","v")))</f>
        <v>d</v>
      </c>
      <c r="R4" s="34">
        <v>5</v>
      </c>
      <c r="S4" s="35">
        <f>(N39)</f>
        <v>2</v>
      </c>
      <c r="T4" s="35">
        <f>(P39)</f>
        <v>0</v>
      </c>
      <c r="U4" s="36" t="str">
        <f>IF(S4=".","-",IF(S4&gt;T4,"g",IF(S4=T4,"d","v")))</f>
        <v>g</v>
      </c>
      <c r="V4" s="34">
        <v>4</v>
      </c>
      <c r="W4" s="35">
        <f>(P33)</f>
        <v>3</v>
      </c>
      <c r="X4" s="35">
        <f>(N33)</f>
        <v>0</v>
      </c>
      <c r="Y4" s="36" t="str">
        <f>IF(W4=".","-",IF(W4&gt;X4,"g",IF(W4=X4,"d","v")))</f>
        <v>g</v>
      </c>
      <c r="Z4" s="34">
        <v>3</v>
      </c>
      <c r="AA4" s="35">
        <f>(N27)</f>
        <v>0</v>
      </c>
      <c r="AB4" s="35">
        <f>(P27)</f>
        <v>3</v>
      </c>
      <c r="AC4" s="36" t="str">
        <f t="shared" si="0"/>
        <v>v</v>
      </c>
      <c r="AD4" s="34">
        <v>2</v>
      </c>
      <c r="AE4" s="35">
        <f>(N21)</f>
        <v>1</v>
      </c>
      <c r="AF4" s="35">
        <f>(P21)</f>
        <v>0</v>
      </c>
      <c r="AG4" s="36" t="str">
        <f t="shared" si="1"/>
        <v>g</v>
      </c>
      <c r="AH4" s="34">
        <v>1</v>
      </c>
      <c r="AI4" s="35">
        <f>(N15)</f>
        <v>1</v>
      </c>
      <c r="AJ4" s="35">
        <f>(P15)</f>
        <v>0</v>
      </c>
      <c r="AK4" s="36" t="str">
        <f t="shared" si="2"/>
        <v>g</v>
      </c>
      <c r="AL4" s="34">
        <v>8</v>
      </c>
      <c r="AM4" s="35">
        <f>(N57)</f>
        <v>5</v>
      </c>
      <c r="AN4" s="35">
        <f>(P57)</f>
        <v>0</v>
      </c>
      <c r="AO4" s="36" t="str">
        <f t="shared" si="3"/>
        <v>g</v>
      </c>
      <c r="AP4" s="39"/>
      <c r="AQ4" s="27">
        <f t="shared" si="4"/>
        <v>9</v>
      </c>
      <c r="AR4" s="28">
        <f t="shared" si="5"/>
        <v>6</v>
      </c>
      <c r="AS4" s="28">
        <f t="shared" si="6"/>
        <v>2</v>
      </c>
      <c r="AT4" s="28">
        <f t="shared" si="7"/>
        <v>1</v>
      </c>
      <c r="AU4" s="29">
        <f>SUM(IF(O4&lt;&gt;".",O4)+IF(S4&lt;&gt;".",S4)+IF(W4&lt;&gt;".",W4)+IF(AA4&lt;&gt;".",AA4)+IF(AE4&lt;&gt;".",AE4)+IF(AI4&lt;&gt;".",AI4)+IF(AM4&lt;&gt;".",AM4)+IF(C4&lt;&gt;".",C4)+IF(K4&lt;&gt;".",K4))</f>
        <v>15</v>
      </c>
      <c r="AV4" s="29">
        <f>SUM(IF(P4&lt;&gt;".",P4)+IF(T4&lt;&gt;".",T4)+IF(X4&lt;&gt;".",X4)+IF(AB4&lt;&gt;".",AB4)+IF(AF4&lt;&gt;".",AF4)+IF(AJ4&lt;&gt;".",AJ4)+IF(AN4&lt;&gt;".",AN4)+IF(D4&lt;&gt;".",D4)+IF(L4&lt;&gt;".",L4))</f>
        <v>5</v>
      </c>
      <c r="AW4" s="40">
        <f t="shared" si="8"/>
        <v>20</v>
      </c>
      <c r="AY4" s="31">
        <f t="shared" si="9"/>
        <v>2</v>
      </c>
      <c r="AZ4" s="32"/>
      <c r="BA4" s="33">
        <f t="shared" si="10"/>
        <v>10</v>
      </c>
    </row>
    <row r="5" spans="1:53" ht="22.5" customHeight="1" x14ac:dyDescent="0.25">
      <c r="A5" s="63" t="s">
        <v>123</v>
      </c>
      <c r="B5" s="34">
        <v>8</v>
      </c>
      <c r="C5" s="35">
        <f>(P56)</f>
        <v>1</v>
      </c>
      <c r="D5" s="35">
        <f>(N56)</f>
        <v>2</v>
      </c>
      <c r="E5" s="64" t="str">
        <f t="shared" si="11"/>
        <v>v</v>
      </c>
      <c r="F5" s="34">
        <v>7</v>
      </c>
      <c r="G5" s="35">
        <f>(P51)</f>
        <v>1</v>
      </c>
      <c r="H5" s="35">
        <f>(N51)</f>
        <v>2</v>
      </c>
      <c r="I5" s="64" t="str">
        <f t="shared" ref="I5:I12" si="12">IF(G5=".","-",IF(G5&gt;H5,"g",IF(G5=H5,"d","v")))</f>
        <v>v</v>
      </c>
      <c r="J5" s="37"/>
      <c r="K5" s="38"/>
      <c r="L5" s="38"/>
      <c r="M5" s="38"/>
      <c r="N5" s="34">
        <v>5</v>
      </c>
      <c r="O5" s="35">
        <f>(N40)</f>
        <v>1</v>
      </c>
      <c r="P5" s="35">
        <f>(P40)</f>
        <v>0</v>
      </c>
      <c r="Q5" s="36" t="str">
        <f>IF(O5=".","-",IF(O5&gt;P5,"g",IF(O5=P5,"d","v")))</f>
        <v>g</v>
      </c>
      <c r="R5" s="34">
        <v>4</v>
      </c>
      <c r="S5" s="35">
        <f>(N34)</f>
        <v>0</v>
      </c>
      <c r="T5" s="35">
        <f>(P34)</f>
        <v>0</v>
      </c>
      <c r="U5" s="36" t="str">
        <f>IF(S5=".","-",IF(S5&gt;T5,"g",IF(S5=T5,"d","v")))</f>
        <v>d</v>
      </c>
      <c r="V5" s="34">
        <v>3</v>
      </c>
      <c r="W5" s="35">
        <f>(N28)</f>
        <v>1</v>
      </c>
      <c r="X5" s="35">
        <f>(P28)</f>
        <v>0</v>
      </c>
      <c r="Y5" s="36" t="str">
        <f>IF(W5=".","-",IF(W5&gt;X5,"g",IF(W5=X5,"d","v")))</f>
        <v>g</v>
      </c>
      <c r="Z5" s="34">
        <v>2</v>
      </c>
      <c r="AA5" s="35">
        <f>(N22)</f>
        <v>2</v>
      </c>
      <c r="AB5" s="35">
        <f>(P22)</f>
        <v>1</v>
      </c>
      <c r="AC5" s="36" t="str">
        <f t="shared" si="0"/>
        <v>g</v>
      </c>
      <c r="AD5" s="34">
        <v>1</v>
      </c>
      <c r="AE5" s="35">
        <f>(N16)</f>
        <v>0</v>
      </c>
      <c r="AF5" s="35">
        <f>(P16)</f>
        <v>1</v>
      </c>
      <c r="AG5" s="36" t="str">
        <f t="shared" si="1"/>
        <v>v</v>
      </c>
      <c r="AH5" s="34">
        <v>9</v>
      </c>
      <c r="AI5" s="35">
        <f>(N63)</f>
        <v>1</v>
      </c>
      <c r="AJ5" s="35">
        <f>(P63)</f>
        <v>1</v>
      </c>
      <c r="AK5" s="36" t="str">
        <f t="shared" si="2"/>
        <v>d</v>
      </c>
      <c r="AL5" s="34">
        <v>6</v>
      </c>
      <c r="AM5" s="35">
        <f>(N46)</f>
        <v>1</v>
      </c>
      <c r="AN5" s="35">
        <f>(P46)</f>
        <v>0</v>
      </c>
      <c r="AO5" s="36" t="str">
        <f t="shared" si="3"/>
        <v>g</v>
      </c>
      <c r="AP5" s="39"/>
      <c r="AQ5" s="27">
        <f t="shared" si="4"/>
        <v>9</v>
      </c>
      <c r="AR5" s="28">
        <f t="shared" si="5"/>
        <v>4</v>
      </c>
      <c r="AS5" s="28">
        <f t="shared" si="6"/>
        <v>2</v>
      </c>
      <c r="AT5" s="28">
        <f t="shared" si="7"/>
        <v>3</v>
      </c>
      <c r="AU5" s="29">
        <f>SUM(IF(O5&lt;&gt;".",O5)+IF(S5&lt;&gt;".",S5)+IF(W5&lt;&gt;".",W5)+IF(AA5&lt;&gt;".",AA5)+IF(AE5&lt;&gt;".",AE5)+IF(AI5&lt;&gt;".",AI5)+IF(AM5&lt;&gt;".",AM5)+IF(G5&lt;&gt;".",G5)+IF(C5&lt;&gt;".",C5))</f>
        <v>8</v>
      </c>
      <c r="AV5" s="29">
        <f>SUM(IF(P5&lt;&gt;".",P5)+IF(T5&lt;&gt;".",T5)+IF(X5&lt;&gt;".",X5)+IF(AB5&lt;&gt;".",AB5)+IF(AF5&lt;&gt;".",AF5)+IF(AJ5&lt;&gt;".",AJ5)+IF(AN5&lt;&gt;".",AN5)+IF(H5&lt;&gt;".",H5)+IF(D5&lt;&gt;".",D5))</f>
        <v>7</v>
      </c>
      <c r="AW5" s="40">
        <f t="shared" si="8"/>
        <v>14</v>
      </c>
      <c r="AY5" s="31">
        <f t="shared" si="9"/>
        <v>4</v>
      </c>
      <c r="AZ5" s="32"/>
      <c r="BA5" s="33">
        <f t="shared" si="10"/>
        <v>1</v>
      </c>
    </row>
    <row r="6" spans="1:53" ht="22.5" customHeight="1" x14ac:dyDescent="0.25">
      <c r="A6" s="63" t="s">
        <v>124</v>
      </c>
      <c r="B6" s="34">
        <v>7</v>
      </c>
      <c r="C6" s="35">
        <f>(P50)</f>
        <v>1</v>
      </c>
      <c r="D6" s="35">
        <f>(N50)</f>
        <v>1</v>
      </c>
      <c r="E6" s="64" t="str">
        <f t="shared" si="11"/>
        <v>d</v>
      </c>
      <c r="F6" s="34">
        <v>6</v>
      </c>
      <c r="G6" s="35">
        <f>(P45)</f>
        <v>1</v>
      </c>
      <c r="H6" s="35">
        <f>(N45)</f>
        <v>1</v>
      </c>
      <c r="I6" s="64" t="str">
        <f t="shared" si="12"/>
        <v>d</v>
      </c>
      <c r="J6" s="34">
        <v>5</v>
      </c>
      <c r="K6" s="35">
        <f>(P40)</f>
        <v>0</v>
      </c>
      <c r="L6" s="35">
        <f>(N40)</f>
        <v>1</v>
      </c>
      <c r="M6" s="64" t="str">
        <f t="shared" ref="M6:M12" si="13">IF(K6=".","-",IF(K6&gt;L6,"g",IF(K6=L6,"d","v")))</f>
        <v>v</v>
      </c>
      <c r="N6" s="37"/>
      <c r="O6" s="38"/>
      <c r="P6" s="38"/>
      <c r="Q6" s="38"/>
      <c r="R6" s="34">
        <v>3</v>
      </c>
      <c r="S6" s="35">
        <f>(N29)</f>
        <v>1</v>
      </c>
      <c r="T6" s="35">
        <f>(P29)</f>
        <v>0</v>
      </c>
      <c r="U6" s="36" t="str">
        <f>IF(S6=".","-",IF(S6&gt;T6,"g",IF(S6=T6,"d","v")))</f>
        <v>g</v>
      </c>
      <c r="V6" s="34">
        <v>2</v>
      </c>
      <c r="W6" s="35">
        <f>(N23)</f>
        <v>3</v>
      </c>
      <c r="X6" s="35">
        <f>(P23)</f>
        <v>0</v>
      </c>
      <c r="Y6" s="36" t="str">
        <f>IF(W6=".","-",IF(W6&gt;X6,"g",IF(W6=X6,"d","v")))</f>
        <v>g</v>
      </c>
      <c r="Z6" s="34">
        <v>1</v>
      </c>
      <c r="AA6" s="35">
        <f>(N17)</f>
        <v>3</v>
      </c>
      <c r="AB6" s="35">
        <f>(P17)</f>
        <v>0</v>
      </c>
      <c r="AC6" s="36" t="str">
        <f t="shared" si="0"/>
        <v>g</v>
      </c>
      <c r="AD6" s="34">
        <v>9</v>
      </c>
      <c r="AE6" s="35">
        <f>(N64)</f>
        <v>2</v>
      </c>
      <c r="AF6" s="35">
        <f>(P64)</f>
        <v>0</v>
      </c>
      <c r="AG6" s="36" t="str">
        <f t="shared" si="1"/>
        <v>g</v>
      </c>
      <c r="AH6" s="34">
        <v>8</v>
      </c>
      <c r="AI6" s="35">
        <f>(N58)</f>
        <v>1</v>
      </c>
      <c r="AJ6" s="35">
        <f>(P58)</f>
        <v>0</v>
      </c>
      <c r="AK6" s="36" t="str">
        <f t="shared" si="2"/>
        <v>g</v>
      </c>
      <c r="AL6" s="34">
        <v>4</v>
      </c>
      <c r="AM6" s="35">
        <f>(N35)</f>
        <v>1</v>
      </c>
      <c r="AN6" s="35">
        <f>(P35)</f>
        <v>0</v>
      </c>
      <c r="AO6" s="36" t="str">
        <f t="shared" si="3"/>
        <v>g</v>
      </c>
      <c r="AP6" s="39"/>
      <c r="AQ6" s="27">
        <f t="shared" si="4"/>
        <v>9</v>
      </c>
      <c r="AR6" s="28">
        <f t="shared" si="5"/>
        <v>6</v>
      </c>
      <c r="AS6" s="28">
        <f t="shared" si="6"/>
        <v>2</v>
      </c>
      <c r="AT6" s="28">
        <f t="shared" si="7"/>
        <v>1</v>
      </c>
      <c r="AU6" s="29">
        <f>SUM(IF(C6&lt;&gt;".",C6)+IF(S6&lt;&gt;".",S6)+IF(W6&lt;&gt;".",W6)+IF(AA6&lt;&gt;".",AA6)+IF(AE6&lt;&gt;".",AE6)+IF(AI6&lt;&gt;".",AI6)+IF(AM6&lt;&gt;".",AM6)+IF(G6&lt;&gt;".",G6)+IF(K6&lt;&gt;".",K6))</f>
        <v>13</v>
      </c>
      <c r="AV6" s="29">
        <f>SUM(IF(D6&lt;&gt;".",D6)+IF(T6&lt;&gt;".",T6)+IF(X6&lt;&gt;".",X6)+IF(AB6&lt;&gt;".",AB6)+IF(AF6&lt;&gt;".",AF6)+IF(AJ6&lt;&gt;".",AJ6)+IF(AN6&lt;&gt;".",AN6)+IF(H6&lt;&gt;".",H6)+IF(L6&lt;&gt;".",L6))</f>
        <v>3</v>
      </c>
      <c r="AW6" s="40">
        <f t="shared" si="8"/>
        <v>20</v>
      </c>
      <c r="AY6" s="31">
        <f t="shared" si="9"/>
        <v>2</v>
      </c>
      <c r="AZ6" s="32"/>
      <c r="BA6" s="33">
        <f t="shared" si="10"/>
        <v>10</v>
      </c>
    </row>
    <row r="7" spans="1:53" ht="22.5" customHeight="1" x14ac:dyDescent="0.25">
      <c r="A7" s="63" t="s">
        <v>134</v>
      </c>
      <c r="B7" s="34">
        <v>6</v>
      </c>
      <c r="C7" s="35">
        <f>(P44)</f>
        <v>0</v>
      </c>
      <c r="D7" s="35">
        <f>(N44)</f>
        <v>2</v>
      </c>
      <c r="E7" s="64" t="str">
        <f t="shared" si="11"/>
        <v>v</v>
      </c>
      <c r="F7" s="34">
        <v>5</v>
      </c>
      <c r="G7" s="35">
        <f>(P39)</f>
        <v>0</v>
      </c>
      <c r="H7" s="35">
        <f>(N39)</f>
        <v>2</v>
      </c>
      <c r="I7" s="64" t="str">
        <f t="shared" si="12"/>
        <v>v</v>
      </c>
      <c r="J7" s="34">
        <v>4</v>
      </c>
      <c r="K7" s="35">
        <f>(P34)</f>
        <v>0</v>
      </c>
      <c r="L7" s="35">
        <f>(N34)</f>
        <v>0</v>
      </c>
      <c r="M7" s="64" t="str">
        <f t="shared" si="13"/>
        <v>d</v>
      </c>
      <c r="N7" s="34">
        <v>3</v>
      </c>
      <c r="O7" s="35">
        <f>(P29)</f>
        <v>0</v>
      </c>
      <c r="P7" s="35">
        <f>(N29)</f>
        <v>1</v>
      </c>
      <c r="Q7" s="64" t="str">
        <f t="shared" ref="Q7:Q12" si="14">IF(O7=".","-",IF(O7&gt;P7,"g",IF(O7=P7,"d","v")))</f>
        <v>v</v>
      </c>
      <c r="R7" s="37"/>
      <c r="S7" s="38"/>
      <c r="T7" s="38"/>
      <c r="U7" s="38"/>
      <c r="V7" s="34">
        <v>1</v>
      </c>
      <c r="W7" s="35">
        <f>(N18)</f>
        <v>1</v>
      </c>
      <c r="X7" s="35">
        <f>(P18)</f>
        <v>1</v>
      </c>
      <c r="Y7" s="36" t="str">
        <f>IF(W7=".","-",IF(W7&gt;X7,"g",IF(W7=X7,"d","v")))</f>
        <v>d</v>
      </c>
      <c r="Z7" s="34">
        <v>9</v>
      </c>
      <c r="AA7" s="35">
        <f>(N65)</f>
        <v>1</v>
      </c>
      <c r="AB7" s="35">
        <f>(P65)</f>
        <v>1</v>
      </c>
      <c r="AC7" s="36" t="str">
        <f t="shared" si="0"/>
        <v>d</v>
      </c>
      <c r="AD7" s="34">
        <v>8</v>
      </c>
      <c r="AE7" s="35">
        <f>(N59)</f>
        <v>1</v>
      </c>
      <c r="AF7" s="35">
        <f>(P59)</f>
        <v>1</v>
      </c>
      <c r="AG7" s="36" t="str">
        <f t="shared" si="1"/>
        <v>d</v>
      </c>
      <c r="AH7" s="34">
        <v>7</v>
      </c>
      <c r="AI7" s="35">
        <f>(N52)</f>
        <v>2</v>
      </c>
      <c r="AJ7" s="35">
        <f>(P52)</f>
        <v>0</v>
      </c>
      <c r="AK7" s="36" t="str">
        <f t="shared" si="2"/>
        <v>g</v>
      </c>
      <c r="AL7" s="34">
        <v>2</v>
      </c>
      <c r="AM7" s="35">
        <f>(N24)</f>
        <v>0</v>
      </c>
      <c r="AN7" s="35">
        <f>(P24)</f>
        <v>0</v>
      </c>
      <c r="AO7" s="36" t="str">
        <f t="shared" si="3"/>
        <v>d</v>
      </c>
      <c r="AP7" s="39"/>
      <c r="AQ7" s="27">
        <f t="shared" si="4"/>
        <v>9</v>
      </c>
      <c r="AR7" s="28">
        <f t="shared" si="5"/>
        <v>1</v>
      </c>
      <c r="AS7" s="28">
        <f t="shared" si="6"/>
        <v>5</v>
      </c>
      <c r="AT7" s="28">
        <f t="shared" si="7"/>
        <v>3</v>
      </c>
      <c r="AU7" s="29">
        <f>SUM(IF(O7&lt;&gt;".",O7)+IF(C7&lt;&gt;".",C7)+IF(W7&lt;&gt;".",W7)+IF(AA7&lt;&gt;".",AA7)+IF(AE7&lt;&gt;".",AE7)+IF(AI7&lt;&gt;".",AI7)+IF(AM7&lt;&gt;".",AM7)+IF(G7&lt;&gt;".",G7)+IF(K7&lt;&gt;".",K7))</f>
        <v>5</v>
      </c>
      <c r="AV7" s="29">
        <f>SUM(IF(P7&lt;&gt;".",P7)+IF(D7&lt;&gt;".",D7)+IF(X7&lt;&gt;".",X7)+IF(AB7&lt;&gt;".",AB7)+IF(AF7&lt;&gt;".",AF7)+IF(AJ7&lt;&gt;".",AJ7)+IF(AN7&lt;&gt;".",AN7)+IF(H7&lt;&gt;".",H7)+IF(L7&lt;&gt;".",L7))</f>
        <v>8</v>
      </c>
      <c r="AW7" s="40">
        <f t="shared" si="8"/>
        <v>8</v>
      </c>
      <c r="AY7" s="31">
        <v>7</v>
      </c>
      <c r="AZ7" s="32"/>
      <c r="BA7" s="33">
        <f t="shared" si="10"/>
        <v>-3</v>
      </c>
    </row>
    <row r="8" spans="1:53" ht="22.5" customHeight="1" x14ac:dyDescent="0.25">
      <c r="A8" s="63" t="s">
        <v>135</v>
      </c>
      <c r="B8" s="34">
        <v>5</v>
      </c>
      <c r="C8" s="35">
        <f>(P38)</f>
        <v>0</v>
      </c>
      <c r="D8" s="35">
        <f>(N38)</f>
        <v>3</v>
      </c>
      <c r="E8" s="64" t="str">
        <f t="shared" si="11"/>
        <v>v</v>
      </c>
      <c r="F8" s="34">
        <v>4</v>
      </c>
      <c r="G8" s="35">
        <f>(N33)</f>
        <v>0</v>
      </c>
      <c r="H8" s="35">
        <f>(P33)</f>
        <v>3</v>
      </c>
      <c r="I8" s="64" t="str">
        <f t="shared" si="12"/>
        <v>v</v>
      </c>
      <c r="J8" s="34">
        <v>3</v>
      </c>
      <c r="K8" s="35">
        <f>(P28)</f>
        <v>0</v>
      </c>
      <c r="L8" s="35">
        <f>(N28)</f>
        <v>1</v>
      </c>
      <c r="M8" s="64" t="str">
        <f t="shared" si="13"/>
        <v>v</v>
      </c>
      <c r="N8" s="34">
        <v>2</v>
      </c>
      <c r="O8" s="35">
        <f>(P23)</f>
        <v>0</v>
      </c>
      <c r="P8" s="35">
        <f>(N23)</f>
        <v>3</v>
      </c>
      <c r="Q8" s="64" t="str">
        <f t="shared" si="14"/>
        <v>v</v>
      </c>
      <c r="R8" s="34">
        <v>1</v>
      </c>
      <c r="S8" s="35">
        <f>(P18)</f>
        <v>1</v>
      </c>
      <c r="T8" s="35">
        <f>(N18)</f>
        <v>1</v>
      </c>
      <c r="U8" s="64" t="str">
        <f>IF(S8=".","-",IF(S8&gt;T8,"g",IF(S8=T8,"d","v")))</f>
        <v>d</v>
      </c>
      <c r="V8" s="37"/>
      <c r="W8" s="38"/>
      <c r="X8" s="38"/>
      <c r="Y8" s="38"/>
      <c r="Z8" s="34">
        <v>8</v>
      </c>
      <c r="AA8" s="35">
        <f>(N60)</f>
        <v>0</v>
      </c>
      <c r="AB8" s="35">
        <f>(P60)</f>
        <v>3</v>
      </c>
      <c r="AC8" s="36" t="str">
        <f t="shared" si="0"/>
        <v>v</v>
      </c>
      <c r="AD8" s="34">
        <v>7</v>
      </c>
      <c r="AE8" s="35">
        <f>(N53)</f>
        <v>0</v>
      </c>
      <c r="AF8" s="35">
        <f>(P53)</f>
        <v>1</v>
      </c>
      <c r="AG8" s="36" t="str">
        <f t="shared" si="1"/>
        <v>v</v>
      </c>
      <c r="AH8" s="34">
        <v>6</v>
      </c>
      <c r="AI8" s="35">
        <f>(N47)</f>
        <v>0</v>
      </c>
      <c r="AJ8" s="35">
        <f>(P47)</f>
        <v>3</v>
      </c>
      <c r="AK8" s="36" t="str">
        <f t="shared" si="2"/>
        <v>v</v>
      </c>
      <c r="AL8" s="34">
        <v>9</v>
      </c>
      <c r="AM8" s="35">
        <f>(N66)</f>
        <v>0</v>
      </c>
      <c r="AN8" s="35">
        <f>(P66)</f>
        <v>3</v>
      </c>
      <c r="AO8" s="36" t="str">
        <f t="shared" si="3"/>
        <v>v</v>
      </c>
      <c r="AP8" s="39"/>
      <c r="AQ8" s="27">
        <f t="shared" si="4"/>
        <v>9</v>
      </c>
      <c r="AR8" s="28">
        <f t="shared" si="5"/>
        <v>0</v>
      </c>
      <c r="AS8" s="28">
        <f t="shared" si="6"/>
        <v>1</v>
      </c>
      <c r="AT8" s="28">
        <f t="shared" si="7"/>
        <v>8</v>
      </c>
      <c r="AU8" s="29">
        <f>SUM(IF(O8&lt;&gt;".",O8)+IF(S8&lt;&gt;".",S8)+IF(C8&lt;&gt;".",C8)+IF(AA8&lt;&gt;".",AA8)+IF(AE8&lt;&gt;".",AE8)+IF(AI8&lt;&gt;".",AI8)+IF(AM8&lt;&gt;".",AM8)+IF(G8&lt;&gt;".",G8)+IF(K8&lt;&gt;".",K8))</f>
        <v>1</v>
      </c>
      <c r="AV8" s="29">
        <f>SUM(IF(P8&lt;&gt;".",P8)+IF(T8&lt;&gt;".",T8)+IF(D8&lt;&gt;".",D8)+IF(AB8&lt;&gt;".",AB8)+IF(AF8&lt;&gt;".",AF8)+IF(AJ8&lt;&gt;".",AJ8)+IF(AN8&lt;&gt;".",AN8)+IF(H8&lt;&gt;".",H8)+IF(L8&lt;&gt;".",L8))</f>
        <v>21</v>
      </c>
      <c r="AW8" s="40">
        <f t="shared" si="8"/>
        <v>1</v>
      </c>
      <c r="AY8" s="31">
        <v>6</v>
      </c>
      <c r="AZ8" s="32"/>
      <c r="BA8" s="33">
        <f t="shared" si="10"/>
        <v>-20</v>
      </c>
    </row>
    <row r="9" spans="1:53" ht="22.5" customHeight="1" x14ac:dyDescent="0.25">
      <c r="A9" s="63" t="s">
        <v>144</v>
      </c>
      <c r="B9" s="34">
        <v>4</v>
      </c>
      <c r="C9" s="35">
        <f>(P32)</f>
        <v>0</v>
      </c>
      <c r="D9" s="35">
        <f>(N32)</f>
        <v>2</v>
      </c>
      <c r="E9" s="64" t="str">
        <f t="shared" si="11"/>
        <v>v</v>
      </c>
      <c r="F9" s="34">
        <v>3</v>
      </c>
      <c r="G9" s="35">
        <f>(P27)</f>
        <v>3</v>
      </c>
      <c r="H9" s="35">
        <f>(N27)</f>
        <v>0</v>
      </c>
      <c r="I9" s="64" t="str">
        <f t="shared" si="12"/>
        <v>g</v>
      </c>
      <c r="J9" s="34">
        <v>2</v>
      </c>
      <c r="K9" s="35">
        <f>(P22)</f>
        <v>1</v>
      </c>
      <c r="L9" s="35">
        <f>(N22)</f>
        <v>2</v>
      </c>
      <c r="M9" s="64" t="str">
        <f t="shared" si="13"/>
        <v>v</v>
      </c>
      <c r="N9" s="34">
        <v>1</v>
      </c>
      <c r="O9" s="35">
        <f>(P17)</f>
        <v>0</v>
      </c>
      <c r="P9" s="35">
        <f>(N17)</f>
        <v>3</v>
      </c>
      <c r="Q9" s="64" t="str">
        <f t="shared" si="14"/>
        <v>v</v>
      </c>
      <c r="R9" s="34">
        <v>9</v>
      </c>
      <c r="S9" s="35">
        <f>(P65)</f>
        <v>1</v>
      </c>
      <c r="T9" s="35">
        <f>(N65)</f>
        <v>1</v>
      </c>
      <c r="U9" s="64" t="str">
        <f>IF(S9=".","-",IF(S9&gt;T9,"g",IF(S9=T9,"d","v")))</f>
        <v>d</v>
      </c>
      <c r="V9" s="34">
        <v>8</v>
      </c>
      <c r="W9" s="35">
        <f>(P60)</f>
        <v>3</v>
      </c>
      <c r="X9" s="35">
        <f>(N60)</f>
        <v>0</v>
      </c>
      <c r="Y9" s="64" t="str">
        <f>IF(W9=".","-",IF(W9&gt;X9,"g",IF(W9=X9,"d","v")))</f>
        <v>g</v>
      </c>
      <c r="Z9" s="37"/>
      <c r="AA9" s="38"/>
      <c r="AB9" s="38"/>
      <c r="AC9" s="38"/>
      <c r="AD9" s="34">
        <v>6</v>
      </c>
      <c r="AE9" s="35">
        <f>(N48)</f>
        <v>0</v>
      </c>
      <c r="AF9" s="35">
        <f>(P48)</f>
        <v>1</v>
      </c>
      <c r="AG9" s="36" t="str">
        <f t="shared" si="1"/>
        <v>v</v>
      </c>
      <c r="AH9" s="34">
        <v>5</v>
      </c>
      <c r="AI9" s="35">
        <f>(N41)</f>
        <v>2</v>
      </c>
      <c r="AJ9" s="35">
        <f>(P41)</f>
        <v>0</v>
      </c>
      <c r="AK9" s="36" t="str">
        <f t="shared" si="2"/>
        <v>g</v>
      </c>
      <c r="AL9" s="34">
        <v>7</v>
      </c>
      <c r="AM9" s="35">
        <f>(N54)</f>
        <v>1</v>
      </c>
      <c r="AN9" s="35">
        <f>(P54)</f>
        <v>2</v>
      </c>
      <c r="AO9" s="36" t="str">
        <f t="shared" si="3"/>
        <v>v</v>
      </c>
      <c r="AP9" s="39"/>
      <c r="AQ9" s="27">
        <f t="shared" si="4"/>
        <v>9</v>
      </c>
      <c r="AR9" s="28">
        <f t="shared" si="5"/>
        <v>3</v>
      </c>
      <c r="AS9" s="28">
        <f t="shared" si="6"/>
        <v>1</v>
      </c>
      <c r="AT9" s="28">
        <f t="shared" si="7"/>
        <v>5</v>
      </c>
      <c r="AU9" s="29">
        <f>SUM(IF(O9&lt;&gt;".",O9)+IF(S9&lt;&gt;".",S9)+IF(W9&lt;&gt;".",W9)+IF(C9&lt;&gt;".",C9)+IF(AE9&lt;&gt;".",AE9)+IF(AI9&lt;&gt;".",AI9)+IF(AM9&lt;&gt;".",AM9)+IF(G9&lt;&gt;".",G9)+IF(K9&lt;&gt;".",K9))</f>
        <v>11</v>
      </c>
      <c r="AV9" s="29">
        <f>SUM(IF(P9&lt;&gt;".",P9)+IF(T9&lt;&gt;".",T9)+IF(X9&lt;&gt;".",X9)+IF(D9&lt;&gt;".",D9)+IF(AF9&lt;&gt;".",AF9)+IF(AJ9&lt;&gt;".",AJ9)+IF(AN9&lt;&gt;".",AN9)+IF(H9&lt;&gt;".",H9)+IF(L9&lt;&gt;".",L9))</f>
        <v>11</v>
      </c>
      <c r="AW9" s="40">
        <f t="shared" si="8"/>
        <v>10</v>
      </c>
      <c r="AY9" s="31">
        <f t="shared" si="9"/>
        <v>6</v>
      </c>
      <c r="AZ9" s="32"/>
      <c r="BA9" s="33">
        <f t="shared" si="10"/>
        <v>0</v>
      </c>
    </row>
    <row r="10" spans="1:53" ht="22.5" customHeight="1" x14ac:dyDescent="0.25">
      <c r="A10" s="65" t="s">
        <v>145</v>
      </c>
      <c r="B10" s="34">
        <v>3</v>
      </c>
      <c r="C10" s="35">
        <f>(P26)</f>
        <v>0</v>
      </c>
      <c r="D10" s="35">
        <f>(N26)</f>
        <v>1</v>
      </c>
      <c r="E10" s="36" t="str">
        <f t="shared" si="11"/>
        <v>v</v>
      </c>
      <c r="F10" s="34">
        <v>2</v>
      </c>
      <c r="G10" s="35">
        <f>(P21)</f>
        <v>0</v>
      </c>
      <c r="H10" s="35">
        <f>(N21)</f>
        <v>1</v>
      </c>
      <c r="I10" s="36" t="str">
        <f t="shared" si="12"/>
        <v>v</v>
      </c>
      <c r="J10" s="34">
        <v>1</v>
      </c>
      <c r="K10" s="35">
        <f>(P16)</f>
        <v>1</v>
      </c>
      <c r="L10" s="35">
        <f>(N16)</f>
        <v>0</v>
      </c>
      <c r="M10" s="36" t="str">
        <f t="shared" si="13"/>
        <v>g</v>
      </c>
      <c r="N10" s="34">
        <v>9</v>
      </c>
      <c r="O10" s="35">
        <f>(P64)</f>
        <v>0</v>
      </c>
      <c r="P10" s="35">
        <f>(N64)</f>
        <v>2</v>
      </c>
      <c r="Q10" s="36" t="str">
        <f t="shared" si="14"/>
        <v>v</v>
      </c>
      <c r="R10" s="34">
        <v>8</v>
      </c>
      <c r="S10" s="35">
        <f>(P59)</f>
        <v>1</v>
      </c>
      <c r="T10" s="35">
        <f>(N59)</f>
        <v>1</v>
      </c>
      <c r="U10" s="36" t="str">
        <f>IF(S10=".","-",IF(S10&gt;T10,"g",IF(S10=T10,"d","v")))</f>
        <v>d</v>
      </c>
      <c r="V10" s="34">
        <v>7</v>
      </c>
      <c r="W10" s="35">
        <f>(P53)</f>
        <v>1</v>
      </c>
      <c r="X10" s="35">
        <f>(N53)</f>
        <v>0</v>
      </c>
      <c r="Y10" s="36" t="str">
        <f>IF(W10=".","-",IF(W10&gt;X10,"g",IF(W10=X10,"d","v")))</f>
        <v>g</v>
      </c>
      <c r="Z10" s="34">
        <v>6</v>
      </c>
      <c r="AA10" s="35">
        <f>(P48)</f>
        <v>1</v>
      </c>
      <c r="AB10" s="35">
        <f>(N48)</f>
        <v>0</v>
      </c>
      <c r="AC10" s="36" t="str">
        <f>IF(AA10=".","-",IF(AA10&gt;AB10,"g",IF(AA10=AB10,"d","v")))</f>
        <v>g</v>
      </c>
      <c r="AD10" s="37"/>
      <c r="AE10" s="38"/>
      <c r="AF10" s="38"/>
      <c r="AG10" s="38"/>
      <c r="AH10" s="34">
        <v>4</v>
      </c>
      <c r="AI10" s="35">
        <f>(N36)</f>
        <v>1</v>
      </c>
      <c r="AJ10" s="35">
        <f>(P36)</f>
        <v>0</v>
      </c>
      <c r="AK10" s="36" t="str">
        <f t="shared" si="2"/>
        <v>g</v>
      </c>
      <c r="AL10" s="34">
        <v>5</v>
      </c>
      <c r="AM10" s="35">
        <f>(N42)</f>
        <v>1</v>
      </c>
      <c r="AN10" s="35">
        <f>(P42)</f>
        <v>1</v>
      </c>
      <c r="AO10" s="66" t="str">
        <f t="shared" si="3"/>
        <v>d</v>
      </c>
      <c r="AP10" s="67"/>
      <c r="AQ10" s="27">
        <f t="shared" si="4"/>
        <v>9</v>
      </c>
      <c r="AR10" s="28">
        <f t="shared" si="5"/>
        <v>4</v>
      </c>
      <c r="AS10" s="28">
        <f t="shared" si="6"/>
        <v>2</v>
      </c>
      <c r="AT10" s="28">
        <f t="shared" si="7"/>
        <v>3</v>
      </c>
      <c r="AU10" s="29">
        <f>SUM(IF(O10&lt;&gt;".",O10)+IF(S10&lt;&gt;".",S10)+IF(W10&lt;&gt;".",W10)+IF(AA10&lt;&gt;".",AA10)+IF(C10&lt;&gt;".",C10)+IF(AI10&lt;&gt;".",AI10)+IF(AM10&lt;&gt;".",AM10)+IF(G10&lt;&gt;".",G10)+IF(K10&lt;&gt;".",K10))</f>
        <v>6</v>
      </c>
      <c r="AV10" s="29">
        <f>SUM(IF(P10&lt;&gt;".",P10)+IF(T10&lt;&gt;".",T10)+IF(X10&lt;&gt;".",X10)+IF(AB10&lt;&gt;".",AB10)+IF(D10&lt;&gt;".",D10)+IF(AJ10&lt;&gt;".",AJ10)+IF(AN10&lt;&gt;".",AN10)+IF(H10&lt;&gt;".",H10)+IF(L10&lt;&gt;".",L10))</f>
        <v>6</v>
      </c>
      <c r="AW10" s="68">
        <f t="shared" si="8"/>
        <v>14</v>
      </c>
      <c r="AY10" s="31">
        <f t="shared" si="9"/>
        <v>4</v>
      </c>
      <c r="AZ10" s="32"/>
      <c r="BA10" s="33">
        <f t="shared" si="10"/>
        <v>0</v>
      </c>
    </row>
    <row r="11" spans="1:53" ht="22.5" customHeight="1" x14ac:dyDescent="0.25">
      <c r="A11" s="62" t="s">
        <v>154</v>
      </c>
      <c r="B11" s="69">
        <v>2</v>
      </c>
      <c r="C11" s="70">
        <f>(P20)</f>
        <v>0</v>
      </c>
      <c r="D11" s="70">
        <f>(N20)</f>
        <v>1</v>
      </c>
      <c r="E11" s="64" t="str">
        <f t="shared" si="11"/>
        <v>v</v>
      </c>
      <c r="F11" s="69">
        <v>1</v>
      </c>
      <c r="G11" s="70">
        <f>(P15)</f>
        <v>0</v>
      </c>
      <c r="H11" s="70">
        <f>(N15)</f>
        <v>1</v>
      </c>
      <c r="I11" s="64" t="str">
        <f t="shared" si="12"/>
        <v>v</v>
      </c>
      <c r="J11" s="69">
        <v>9</v>
      </c>
      <c r="K11" s="70">
        <f>(P63)</f>
        <v>1</v>
      </c>
      <c r="L11" s="70">
        <f>(N63)</f>
        <v>1</v>
      </c>
      <c r="M11" s="64" t="str">
        <f t="shared" si="13"/>
        <v>d</v>
      </c>
      <c r="N11" s="69">
        <v>8</v>
      </c>
      <c r="O11" s="70">
        <f>(P58)</f>
        <v>0</v>
      </c>
      <c r="P11" s="70">
        <f>(N58)</f>
        <v>1</v>
      </c>
      <c r="Q11" s="64" t="str">
        <f t="shared" si="14"/>
        <v>v</v>
      </c>
      <c r="R11" s="69">
        <v>7</v>
      </c>
      <c r="S11" s="70">
        <f>(P52)</f>
        <v>0</v>
      </c>
      <c r="T11" s="70">
        <f>(N52)</f>
        <v>2</v>
      </c>
      <c r="U11" s="64" t="str">
        <f>IF(S11=".","-",IF(S11&gt;T11,"g",IF(S11=T11,"d","v")))</f>
        <v>v</v>
      </c>
      <c r="V11" s="69">
        <v>6</v>
      </c>
      <c r="W11" s="70">
        <f>(P47)</f>
        <v>3</v>
      </c>
      <c r="X11" s="70">
        <f>(N47)</f>
        <v>0</v>
      </c>
      <c r="Y11" s="64" t="str">
        <f>IF(W11=".","-",IF(W11&gt;X11,"g",IF(W11=X11,"d","v")))</f>
        <v>g</v>
      </c>
      <c r="Z11" s="69">
        <v>5</v>
      </c>
      <c r="AA11" s="70">
        <f>(P41)</f>
        <v>0</v>
      </c>
      <c r="AB11" s="70">
        <f>(N41)</f>
        <v>2</v>
      </c>
      <c r="AC11" s="64" t="str">
        <f>IF(AA11=".","-",IF(AA11&gt;AB11,"g",IF(AA11=AB11,"d","v")))</f>
        <v>v</v>
      </c>
      <c r="AD11" s="69">
        <v>4</v>
      </c>
      <c r="AE11" s="70">
        <f>(P36)</f>
        <v>0</v>
      </c>
      <c r="AF11" s="70">
        <f>(N36)</f>
        <v>1</v>
      </c>
      <c r="AG11" s="64" t="str">
        <f>IF(AE11=".","-",IF(AE11&gt;AF11,"g",IF(AE11=AF11,"d","v")))</f>
        <v>v</v>
      </c>
      <c r="AH11" s="71"/>
      <c r="AI11" s="72"/>
      <c r="AJ11" s="72"/>
      <c r="AK11" s="72"/>
      <c r="AL11" s="69">
        <v>3</v>
      </c>
      <c r="AM11" s="70">
        <f>(N30)</f>
        <v>2</v>
      </c>
      <c r="AN11" s="70">
        <f>(P30)</f>
        <v>2</v>
      </c>
      <c r="AO11" s="64" t="str">
        <f t="shared" si="3"/>
        <v>d</v>
      </c>
      <c r="AP11" s="26"/>
      <c r="AQ11" s="27">
        <f t="shared" si="4"/>
        <v>9</v>
      </c>
      <c r="AR11" s="28">
        <f t="shared" si="5"/>
        <v>1</v>
      </c>
      <c r="AS11" s="28">
        <f t="shared" si="6"/>
        <v>2</v>
      </c>
      <c r="AT11" s="28">
        <f t="shared" si="7"/>
        <v>6</v>
      </c>
      <c r="AU11" s="29">
        <f>SUM(IF(O11&lt;&gt;".",O11)+IF(S11&lt;&gt;".",S11)+IF(W11&lt;&gt;".",W11)+IF(AA11&lt;&gt;".",AA11)+IF(AE11&lt;&gt;".",AE11)+IF(C11&lt;&gt;".",C11)+IF(AM11&lt;&gt;".",AM11)+IF(G11&lt;&gt;".",G11)+IF(K11&lt;&gt;".",K11))</f>
        <v>6</v>
      </c>
      <c r="AV11" s="29">
        <f>SUM(IF(P11&lt;&gt;".",P11)+IF(T11&lt;&gt;".",T11)+IF(X11&lt;&gt;".",X11)+IF(AB11&lt;&gt;".",AB11)+IF(AF11&lt;&gt;".",AF11)+IF(D11&lt;&gt;".",D11)+IF(AN11&lt;&gt;".",AN11)+IF(H11&lt;&gt;".",H11)+IF(L11&lt;&gt;".",L11))</f>
        <v>11</v>
      </c>
      <c r="AW11" s="30">
        <f t="shared" si="8"/>
        <v>5</v>
      </c>
      <c r="AY11" s="31">
        <f t="shared" si="9"/>
        <v>9</v>
      </c>
      <c r="AZ11" s="32"/>
      <c r="BA11" s="33">
        <f t="shared" si="10"/>
        <v>-5</v>
      </c>
    </row>
    <row r="12" spans="1:53" ht="22.5" customHeight="1" thickBot="1" x14ac:dyDescent="0.3">
      <c r="A12" s="73" t="s">
        <v>155</v>
      </c>
      <c r="B12" s="74">
        <v>1</v>
      </c>
      <c r="C12" s="75">
        <f>(P14)</f>
        <v>0</v>
      </c>
      <c r="D12" s="75">
        <f>(N14)</f>
        <v>2</v>
      </c>
      <c r="E12" s="76" t="str">
        <f t="shared" si="11"/>
        <v>v</v>
      </c>
      <c r="F12" s="74">
        <v>8</v>
      </c>
      <c r="G12" s="75">
        <f>(P57)</f>
        <v>0</v>
      </c>
      <c r="H12" s="75">
        <f>(N57)</f>
        <v>5</v>
      </c>
      <c r="I12" s="76" t="str">
        <f t="shared" si="12"/>
        <v>v</v>
      </c>
      <c r="J12" s="74">
        <v>6</v>
      </c>
      <c r="K12" s="75">
        <f>(P46)</f>
        <v>0</v>
      </c>
      <c r="L12" s="75">
        <f>(N46)</f>
        <v>1</v>
      </c>
      <c r="M12" s="76" t="str">
        <f t="shared" si="13"/>
        <v>v</v>
      </c>
      <c r="N12" s="74">
        <v>4</v>
      </c>
      <c r="O12" s="75">
        <f>(P35)</f>
        <v>0</v>
      </c>
      <c r="P12" s="75">
        <f>(N35)</f>
        <v>1</v>
      </c>
      <c r="Q12" s="76" t="str">
        <f t="shared" si="14"/>
        <v>v</v>
      </c>
      <c r="R12" s="74">
        <v>2</v>
      </c>
      <c r="S12" s="75">
        <f>(P24)</f>
        <v>0</v>
      </c>
      <c r="T12" s="75">
        <f>(N24)</f>
        <v>0</v>
      </c>
      <c r="U12" s="76" t="str">
        <f>IF(S12=".","-",IF(S12&gt;T12,"g",IF(S12=T12,"d","v")))</f>
        <v>d</v>
      </c>
      <c r="V12" s="74">
        <v>9</v>
      </c>
      <c r="W12" s="75">
        <f>(P66)</f>
        <v>3</v>
      </c>
      <c r="X12" s="75">
        <f>(N66)</f>
        <v>0</v>
      </c>
      <c r="Y12" s="76" t="str">
        <f>IF(W12=".","-",IF(W12&gt;X12,"g",IF(W12=X12,"d","v")))</f>
        <v>g</v>
      </c>
      <c r="Z12" s="74">
        <v>7</v>
      </c>
      <c r="AA12" s="75">
        <f>(P54)</f>
        <v>2</v>
      </c>
      <c r="AB12" s="75">
        <f>(N54)</f>
        <v>1</v>
      </c>
      <c r="AC12" s="76" t="str">
        <f>IF(AA12=".","-",IF(AA12&gt;AB12,"g",IF(AA12=AB12,"d","v")))</f>
        <v>g</v>
      </c>
      <c r="AD12" s="74">
        <v>5</v>
      </c>
      <c r="AE12" s="75">
        <f>(P42)</f>
        <v>1</v>
      </c>
      <c r="AF12" s="75">
        <f>(N42)</f>
        <v>1</v>
      </c>
      <c r="AG12" s="76" t="str">
        <f>IF(AE12=".","-",IF(AE12&gt;AF12,"g",IF(AE12=AF12,"d","v")))</f>
        <v>d</v>
      </c>
      <c r="AH12" s="74">
        <v>3</v>
      </c>
      <c r="AI12" s="75">
        <f>(P30)</f>
        <v>2</v>
      </c>
      <c r="AJ12" s="75">
        <f>(N30)</f>
        <v>2</v>
      </c>
      <c r="AK12" s="76" t="str">
        <f>IF(AI12=".","-",IF(AI12&gt;AJ12,"g",IF(AI12=AJ12,"d","v")))</f>
        <v>d</v>
      </c>
      <c r="AL12" s="77"/>
      <c r="AM12" s="78"/>
      <c r="AN12" s="78"/>
      <c r="AO12" s="79"/>
      <c r="AP12" s="67"/>
      <c r="AQ12" s="80">
        <f t="shared" si="4"/>
        <v>9</v>
      </c>
      <c r="AR12" s="81">
        <f t="shared" si="5"/>
        <v>2</v>
      </c>
      <c r="AS12" s="81">
        <f t="shared" si="6"/>
        <v>3</v>
      </c>
      <c r="AT12" s="81">
        <f t="shared" si="7"/>
        <v>4</v>
      </c>
      <c r="AU12" s="82">
        <f>SUM(IF(O12&lt;&gt;".",O12)+IF(S12&lt;&gt;".",S12)+IF(W12&lt;&gt;".",W12)+IF(AA12&lt;&gt;".",AA12)+IF(AE12&lt;&gt;".",AE12)+IF(AI12&lt;&gt;".",AI12)+IF(C12&lt;&gt;".",C12)+IF(G12&lt;&gt;".",G12)+IF(K12&lt;&gt;".",K12))</f>
        <v>8</v>
      </c>
      <c r="AV12" s="82">
        <f>SUM(IF(P12&lt;&gt;".",P12)+IF(T12&lt;&gt;".",T12)+IF(X12&lt;&gt;".",X12)+IF(AB12&lt;&gt;".",AB12)+IF(AF12&lt;&gt;".",AF12)+IF(AJ12&lt;&gt;".",AJ12)+IF(D12&lt;&gt;".",D12)+IF(H12&lt;&gt;".",H12)+IF(L12&lt;&gt;".",L12))</f>
        <v>13</v>
      </c>
      <c r="AW12" s="83">
        <f t="shared" si="8"/>
        <v>9</v>
      </c>
      <c r="AX12" s="84"/>
      <c r="AY12" s="41">
        <f t="shared" si="9"/>
        <v>7</v>
      </c>
      <c r="AZ12" s="32"/>
      <c r="BA12" s="33">
        <f t="shared" si="10"/>
        <v>-5</v>
      </c>
    </row>
    <row r="13" spans="1:53" ht="3.75" customHeight="1" thickTop="1" x14ac:dyDescent="0.25">
      <c r="B13" s="42"/>
      <c r="C13" s="43"/>
      <c r="D13" s="43"/>
      <c r="E13" s="44"/>
      <c r="F13" s="42"/>
      <c r="G13" s="43"/>
      <c r="H13" s="43"/>
      <c r="I13" s="44"/>
      <c r="J13" s="42"/>
      <c r="K13" s="43"/>
      <c r="L13" s="43"/>
      <c r="M13" s="44"/>
      <c r="N13" s="42"/>
      <c r="O13" s="43"/>
      <c r="P13" s="43"/>
      <c r="Q13" s="44"/>
      <c r="R13" s="42"/>
      <c r="S13" s="43"/>
      <c r="T13" s="43"/>
      <c r="U13" s="44"/>
      <c r="V13" s="42"/>
      <c r="W13" s="43"/>
      <c r="X13" s="43"/>
      <c r="Y13" s="44"/>
      <c r="Z13" s="42"/>
      <c r="AA13" s="43"/>
      <c r="AB13" s="43"/>
      <c r="AC13" s="44"/>
      <c r="AH13" s="42"/>
      <c r="AI13" s="43"/>
      <c r="AJ13" s="43"/>
      <c r="AK13" s="44"/>
      <c r="AQ13" s="45"/>
      <c r="AR13" s="9"/>
      <c r="AS13" s="9"/>
      <c r="AT13" s="9"/>
      <c r="AU13" s="46"/>
      <c r="AV13" s="46"/>
      <c r="AW13" s="47"/>
    </row>
    <row r="14" spans="1:53" ht="24.6" x14ac:dyDescent="0.4">
      <c r="A14" s="48">
        <v>1</v>
      </c>
      <c r="B14" s="49"/>
      <c r="D14" s="10"/>
      <c r="K14" s="52"/>
      <c r="L14" s="85" t="str">
        <f>($A$3)</f>
        <v>Debreczy I.</v>
      </c>
      <c r="M14" s="52"/>
      <c r="N14" s="50">
        <v>2</v>
      </c>
      <c r="O14" s="51" t="s">
        <v>33</v>
      </c>
      <c r="P14" s="50">
        <v>0</v>
      </c>
      <c r="R14" s="6" t="str">
        <f>($A$12)</f>
        <v>Szabó M.</v>
      </c>
      <c r="W14" s="52"/>
      <c r="Y14" s="10"/>
      <c r="AY14" s="58"/>
    </row>
    <row r="15" spans="1:53" ht="21" x14ac:dyDescent="0.4">
      <c r="A15" s="125">
        <v>0.44444444444444442</v>
      </c>
      <c r="B15" s="53"/>
      <c r="L15" s="85" t="str">
        <f>($A$4)</f>
        <v>Szatmári</v>
      </c>
      <c r="N15" s="50">
        <v>1</v>
      </c>
      <c r="O15" s="51" t="s">
        <v>33</v>
      </c>
      <c r="P15" s="50">
        <v>0</v>
      </c>
      <c r="R15" s="6" t="str">
        <f>($A$11)</f>
        <v>Váradi L.</v>
      </c>
      <c r="AA15" s="87"/>
      <c r="AI15" s="87"/>
      <c r="AJ15" s="51"/>
      <c r="AK15" s="87"/>
      <c r="AY15" s="58"/>
    </row>
    <row r="16" spans="1:53" ht="21" x14ac:dyDescent="0.4">
      <c r="A16" s="42"/>
      <c r="B16" s="53"/>
      <c r="D16" s="10"/>
      <c r="L16" s="85" t="str">
        <f>($A$5)</f>
        <v>Hidi</v>
      </c>
      <c r="N16" s="50">
        <v>0</v>
      </c>
      <c r="O16" s="51" t="s">
        <v>33</v>
      </c>
      <c r="P16" s="50">
        <v>1</v>
      </c>
      <c r="Q16" s="87" t="s">
        <v>36</v>
      </c>
      <c r="R16" s="6" t="str">
        <f>($A$10)</f>
        <v>Horváth I.</v>
      </c>
      <c r="Y16" s="10"/>
      <c r="AA16" s="52"/>
      <c r="AI16" s="52"/>
      <c r="AJ16" s="52"/>
      <c r="AK16" s="52"/>
      <c r="AY16" s="58"/>
    </row>
    <row r="17" spans="1:51" ht="21" x14ac:dyDescent="0.4">
      <c r="A17" s="42"/>
      <c r="B17" s="53"/>
      <c r="L17" s="85" t="str">
        <f>($A$6)</f>
        <v>Horváth D.</v>
      </c>
      <c r="N17" s="50">
        <v>3</v>
      </c>
      <c r="O17" s="51" t="s">
        <v>33</v>
      </c>
      <c r="P17" s="50">
        <v>0</v>
      </c>
      <c r="R17" s="6" t="str">
        <f>($A$9)</f>
        <v>Máté</v>
      </c>
      <c r="AA17" s="87"/>
      <c r="AI17" s="87"/>
      <c r="AJ17" s="51"/>
      <c r="AK17" s="87"/>
      <c r="AY17" s="58"/>
    </row>
    <row r="18" spans="1:51" ht="21" x14ac:dyDescent="0.4">
      <c r="A18" s="42"/>
      <c r="B18" s="53"/>
      <c r="D18" s="10"/>
      <c r="L18" s="85" t="str">
        <f>($A$7)</f>
        <v>Böcskei B.</v>
      </c>
      <c r="N18" s="50">
        <v>1</v>
      </c>
      <c r="O18" s="51" t="s">
        <v>33</v>
      </c>
      <c r="P18" s="50">
        <v>1</v>
      </c>
      <c r="Q18" s="87" t="s">
        <v>36</v>
      </c>
      <c r="R18" s="6" t="str">
        <f>($A$8)</f>
        <v>Bajkó</v>
      </c>
      <c r="Y18" s="10"/>
      <c r="AA18" s="52"/>
      <c r="AI18" s="52"/>
      <c r="AJ18" s="52"/>
      <c r="AK18" s="52"/>
      <c r="AY18" s="58"/>
    </row>
    <row r="19" spans="1:51" ht="3.75" customHeight="1" x14ac:dyDescent="0.4">
      <c r="A19" s="42"/>
      <c r="B19" s="53"/>
      <c r="C19" s="54"/>
      <c r="D19" s="55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6"/>
      <c r="P19" s="57"/>
      <c r="Q19" s="56"/>
      <c r="R19" s="53"/>
      <c r="S19" s="53"/>
      <c r="T19" s="53"/>
      <c r="U19" s="53"/>
      <c r="V19" s="53"/>
      <c r="W19" s="53"/>
      <c r="X19" s="53"/>
      <c r="Y19" s="53"/>
      <c r="Z19" s="53"/>
      <c r="AA19" s="56"/>
      <c r="AB19" s="57"/>
      <c r="AC19" s="56"/>
      <c r="AD19" s="53"/>
      <c r="AE19" s="53"/>
      <c r="AF19" s="53"/>
      <c r="AG19" s="53"/>
      <c r="AH19" s="53"/>
      <c r="AI19" s="56"/>
      <c r="AJ19" s="57"/>
      <c r="AK19" s="56"/>
      <c r="AL19" s="53"/>
      <c r="AM19" s="53"/>
      <c r="AN19" s="53"/>
      <c r="AO19" s="53"/>
    </row>
    <row r="20" spans="1:51" ht="24.6" x14ac:dyDescent="0.4">
      <c r="A20" s="48">
        <v>2</v>
      </c>
      <c r="B20" s="88"/>
      <c r="D20" s="10"/>
      <c r="K20" s="52"/>
      <c r="L20" s="85" t="str">
        <f>($A$3)</f>
        <v>Debreczy I.</v>
      </c>
      <c r="M20" s="52"/>
      <c r="N20" s="50">
        <v>1</v>
      </c>
      <c r="O20" s="51" t="s">
        <v>33</v>
      </c>
      <c r="P20" s="50">
        <v>0</v>
      </c>
      <c r="R20" s="6" t="str">
        <f>($A$11)</f>
        <v>Váradi L.</v>
      </c>
      <c r="W20" s="52"/>
      <c r="Y20" s="10"/>
      <c r="AY20" s="58"/>
    </row>
    <row r="21" spans="1:51" ht="21" x14ac:dyDescent="0.4">
      <c r="A21" s="125">
        <v>0.47222222222222221</v>
      </c>
      <c r="B21" s="59"/>
      <c r="L21" s="85" t="str">
        <f>($A$4)</f>
        <v>Szatmári</v>
      </c>
      <c r="N21" s="50">
        <v>1</v>
      </c>
      <c r="O21" s="51" t="s">
        <v>33</v>
      </c>
      <c r="P21" s="50">
        <v>0</v>
      </c>
      <c r="Q21" s="87"/>
      <c r="R21" s="6" t="str">
        <f>($A$10)</f>
        <v>Horváth I.</v>
      </c>
      <c r="AA21" s="87"/>
      <c r="AI21" s="87"/>
      <c r="AJ21" s="51"/>
      <c r="AK21" s="87"/>
      <c r="AY21" s="58"/>
    </row>
    <row r="22" spans="1:51" ht="21" x14ac:dyDescent="0.4">
      <c r="A22" s="42"/>
      <c r="B22" s="59"/>
      <c r="D22" s="10"/>
      <c r="L22" s="85" t="str">
        <f>($A$5)</f>
        <v>Hidi</v>
      </c>
      <c r="N22" s="50">
        <v>2</v>
      </c>
      <c r="O22" s="51" t="s">
        <v>33</v>
      </c>
      <c r="P22" s="50">
        <v>1</v>
      </c>
      <c r="Q22" s="87" t="s">
        <v>36</v>
      </c>
      <c r="R22" s="6" t="str">
        <f>($A$9)</f>
        <v>Máté</v>
      </c>
      <c r="Y22" s="10"/>
      <c r="AA22" s="52"/>
      <c r="AI22" s="52"/>
      <c r="AJ22" s="52"/>
      <c r="AK22" s="52"/>
      <c r="AY22" s="58"/>
    </row>
    <row r="23" spans="1:51" ht="21" x14ac:dyDescent="0.4">
      <c r="A23" s="42"/>
      <c r="B23" s="59"/>
      <c r="L23" s="85" t="str">
        <f>($A$6)</f>
        <v>Horváth D.</v>
      </c>
      <c r="N23" s="50">
        <v>3</v>
      </c>
      <c r="O23" s="51" t="s">
        <v>33</v>
      </c>
      <c r="P23" s="50">
        <v>0</v>
      </c>
      <c r="Q23" s="87" t="s">
        <v>36</v>
      </c>
      <c r="R23" s="6" t="str">
        <f>($A$8)</f>
        <v>Bajkó</v>
      </c>
      <c r="W23" s="52" t="s">
        <v>164</v>
      </c>
      <c r="Y23" s="10"/>
      <c r="AI23" s="87"/>
      <c r="AJ23" s="51"/>
      <c r="AK23" s="87"/>
      <c r="AY23" s="58"/>
    </row>
    <row r="24" spans="1:51" ht="21" x14ac:dyDescent="0.4">
      <c r="A24" s="42"/>
      <c r="B24" s="59"/>
      <c r="D24" s="10"/>
      <c r="L24" s="85" t="str">
        <f>($A$7)</f>
        <v>Böcskei B.</v>
      </c>
      <c r="N24" s="50">
        <v>0</v>
      </c>
      <c r="O24" s="51" t="s">
        <v>33</v>
      </c>
      <c r="P24" s="50">
        <v>0</v>
      </c>
      <c r="Q24" s="87" t="s">
        <v>36</v>
      </c>
      <c r="R24" s="6" t="str">
        <f>($A$12)</f>
        <v>Szabó M.</v>
      </c>
      <c r="Y24" s="10"/>
      <c r="AA24" s="52"/>
      <c r="AI24" s="52"/>
      <c r="AJ24" s="52"/>
      <c r="AK24" s="52"/>
      <c r="AY24" s="58"/>
    </row>
    <row r="25" spans="1:51" ht="3.75" customHeight="1" x14ac:dyDescent="0.4">
      <c r="A25" s="42"/>
      <c r="B25" s="59"/>
      <c r="C25" s="89"/>
      <c r="D25" s="9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91"/>
      <c r="P25" s="92"/>
      <c r="Q25" s="91"/>
      <c r="R25" s="59"/>
      <c r="S25" s="59"/>
      <c r="T25" s="59"/>
      <c r="U25" s="59"/>
      <c r="V25" s="59"/>
      <c r="W25" s="59"/>
      <c r="X25" s="59"/>
      <c r="Y25" s="59"/>
      <c r="Z25" s="59"/>
      <c r="AA25" s="91"/>
      <c r="AB25" s="92"/>
      <c r="AC25" s="91"/>
      <c r="AD25" s="59"/>
      <c r="AE25" s="59"/>
      <c r="AF25" s="59"/>
      <c r="AG25" s="59"/>
      <c r="AH25" s="59"/>
      <c r="AI25" s="91"/>
      <c r="AJ25" s="92"/>
      <c r="AK25" s="91"/>
      <c r="AL25" s="59"/>
      <c r="AM25" s="59"/>
      <c r="AN25" s="59"/>
      <c r="AO25" s="59"/>
    </row>
    <row r="26" spans="1:51" ht="24.6" x14ac:dyDescent="0.4">
      <c r="A26" s="48">
        <v>3</v>
      </c>
      <c r="B26" s="49"/>
      <c r="D26" s="10"/>
      <c r="K26" s="52"/>
      <c r="L26" s="85" t="str">
        <f>($A$3)</f>
        <v>Debreczy I.</v>
      </c>
      <c r="M26" s="52"/>
      <c r="N26" s="50">
        <v>1</v>
      </c>
      <c r="O26" s="51" t="s">
        <v>33</v>
      </c>
      <c r="P26" s="50">
        <v>0</v>
      </c>
      <c r="R26" s="6" t="str">
        <f>($A$10)</f>
        <v>Horváth I.</v>
      </c>
      <c r="W26" s="52"/>
      <c r="Y26" s="10"/>
      <c r="AY26" s="58"/>
    </row>
    <row r="27" spans="1:51" ht="21" x14ac:dyDescent="0.4">
      <c r="A27" s="125">
        <v>0.5</v>
      </c>
      <c r="B27" s="53"/>
      <c r="L27" s="85" t="str">
        <f>($A$4)</f>
        <v>Szatmári</v>
      </c>
      <c r="N27" s="50">
        <v>0</v>
      </c>
      <c r="O27" s="51" t="s">
        <v>33</v>
      </c>
      <c r="P27" s="50">
        <v>3</v>
      </c>
      <c r="R27" s="6" t="str">
        <f>($A$9)</f>
        <v>Máté</v>
      </c>
      <c r="AA27" s="87"/>
      <c r="AI27" s="87"/>
      <c r="AJ27" s="51"/>
      <c r="AK27" s="87"/>
      <c r="AY27" s="58"/>
    </row>
    <row r="28" spans="1:51" ht="21" x14ac:dyDescent="0.4">
      <c r="A28" s="42"/>
      <c r="B28" s="53"/>
      <c r="D28" s="10"/>
      <c r="L28" s="85" t="str">
        <f>($A$5)</f>
        <v>Hidi</v>
      </c>
      <c r="N28" s="50">
        <v>1</v>
      </c>
      <c r="O28" s="51" t="s">
        <v>33</v>
      </c>
      <c r="P28" s="50">
        <v>0</v>
      </c>
      <c r="Q28" s="87"/>
      <c r="R28" s="6" t="str">
        <f>($A$8)</f>
        <v>Bajkó</v>
      </c>
      <c r="Y28" s="10"/>
      <c r="AA28" s="52"/>
      <c r="AI28" s="52"/>
      <c r="AJ28" s="52"/>
      <c r="AK28" s="52"/>
      <c r="AY28" s="58"/>
    </row>
    <row r="29" spans="1:51" ht="21" x14ac:dyDescent="0.4">
      <c r="A29" s="42"/>
      <c r="B29" s="53"/>
      <c r="L29" s="85" t="str">
        <f>($A$6)</f>
        <v>Horváth D.</v>
      </c>
      <c r="N29" s="50">
        <v>1</v>
      </c>
      <c r="O29" s="51" t="s">
        <v>33</v>
      </c>
      <c r="P29" s="50">
        <v>0</v>
      </c>
      <c r="R29" s="6" t="str">
        <f>($A$7)</f>
        <v>Böcskei B.</v>
      </c>
      <c r="AA29" s="87"/>
      <c r="AI29" s="87"/>
      <c r="AJ29" s="51"/>
      <c r="AK29" s="87"/>
      <c r="AY29" s="58"/>
    </row>
    <row r="30" spans="1:51" ht="21" x14ac:dyDescent="0.4">
      <c r="A30" s="42"/>
      <c r="B30" s="53"/>
      <c r="D30" s="10"/>
      <c r="L30" s="85" t="str">
        <f>($A$11)</f>
        <v>Váradi L.</v>
      </c>
      <c r="N30" s="50">
        <v>2</v>
      </c>
      <c r="O30" s="51" t="s">
        <v>33</v>
      </c>
      <c r="P30" s="50">
        <v>2</v>
      </c>
      <c r="Q30" s="87" t="s">
        <v>36</v>
      </c>
      <c r="R30" s="6" t="str">
        <f>($A$12)</f>
        <v>Szabó M.</v>
      </c>
      <c r="Y30" s="10"/>
      <c r="AA30" s="52"/>
      <c r="AI30" s="52"/>
      <c r="AJ30" s="52"/>
      <c r="AK30" s="52"/>
      <c r="AY30" s="58"/>
    </row>
    <row r="31" spans="1:51" ht="3.75" customHeight="1" x14ac:dyDescent="0.4">
      <c r="A31" s="42"/>
      <c r="B31" s="53"/>
      <c r="C31" s="54"/>
      <c r="D31" s="55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6"/>
      <c r="P31" s="57"/>
      <c r="Q31" s="56"/>
      <c r="R31" s="53"/>
      <c r="S31" s="53"/>
      <c r="T31" s="53"/>
      <c r="U31" s="53"/>
      <c r="V31" s="53"/>
      <c r="W31" s="53"/>
      <c r="X31" s="53"/>
      <c r="Y31" s="53"/>
      <c r="Z31" s="53"/>
      <c r="AA31" s="56"/>
      <c r="AB31" s="57"/>
      <c r="AC31" s="56"/>
      <c r="AD31" s="53"/>
      <c r="AE31" s="53"/>
      <c r="AF31" s="53"/>
      <c r="AG31" s="53"/>
      <c r="AH31" s="53"/>
      <c r="AI31" s="56"/>
      <c r="AJ31" s="57"/>
      <c r="AK31" s="56"/>
      <c r="AL31" s="53"/>
      <c r="AM31" s="53"/>
      <c r="AN31" s="53"/>
      <c r="AO31" s="53"/>
    </row>
    <row r="32" spans="1:51" ht="24.6" x14ac:dyDescent="0.4">
      <c r="A32" s="48">
        <v>4</v>
      </c>
      <c r="B32" s="88"/>
      <c r="D32" s="10"/>
      <c r="K32" s="52"/>
      <c r="L32" s="85" t="str">
        <f>($A$3)</f>
        <v>Debreczy I.</v>
      </c>
      <c r="M32" s="52"/>
      <c r="N32" s="50">
        <v>2</v>
      </c>
      <c r="O32" s="51" t="s">
        <v>33</v>
      </c>
      <c r="P32" s="50">
        <v>0</v>
      </c>
      <c r="R32" s="6" t="str">
        <f>($A$9)</f>
        <v>Máté</v>
      </c>
      <c r="W32" s="52"/>
      <c r="Y32" s="10"/>
      <c r="AY32" s="58"/>
    </row>
    <row r="33" spans="1:51" ht="21" x14ac:dyDescent="0.4">
      <c r="A33" s="125">
        <v>0.52777777777777779</v>
      </c>
      <c r="B33" s="59"/>
      <c r="L33" s="85" t="str">
        <f>($A$8)</f>
        <v>Bajkó</v>
      </c>
      <c r="N33" s="50">
        <v>0</v>
      </c>
      <c r="O33" s="51" t="s">
        <v>33</v>
      </c>
      <c r="P33" s="50">
        <v>3</v>
      </c>
      <c r="R33" s="6" t="str">
        <f>($A$4)</f>
        <v>Szatmári</v>
      </c>
      <c r="W33" s="52" t="s">
        <v>164</v>
      </c>
      <c r="Y33" s="10"/>
      <c r="AI33" s="87"/>
      <c r="AJ33" s="51"/>
      <c r="AK33" s="87"/>
      <c r="AY33" s="58"/>
    </row>
    <row r="34" spans="1:51" ht="21" x14ac:dyDescent="0.4">
      <c r="A34" s="42"/>
      <c r="B34" s="59"/>
      <c r="D34" s="10"/>
      <c r="L34" s="85" t="str">
        <f>($A$5)</f>
        <v>Hidi</v>
      </c>
      <c r="N34" s="50">
        <v>0</v>
      </c>
      <c r="O34" s="51" t="s">
        <v>33</v>
      </c>
      <c r="P34" s="50">
        <v>0</v>
      </c>
      <c r="Q34" s="87"/>
      <c r="R34" s="6" t="str">
        <f>($A$7)</f>
        <v>Böcskei B.</v>
      </c>
      <c r="Y34" s="10"/>
      <c r="AA34" s="52"/>
      <c r="AI34" s="52"/>
      <c r="AJ34" s="52"/>
      <c r="AK34" s="52"/>
      <c r="AY34" s="58"/>
    </row>
    <row r="35" spans="1:51" ht="21" x14ac:dyDescent="0.4">
      <c r="A35" s="42"/>
      <c r="B35" s="59"/>
      <c r="L35" s="85" t="str">
        <f>($A$6)</f>
        <v>Horváth D.</v>
      </c>
      <c r="N35" s="50">
        <v>1</v>
      </c>
      <c r="O35" s="51" t="s">
        <v>33</v>
      </c>
      <c r="P35" s="50">
        <v>0</v>
      </c>
      <c r="R35" s="6" t="str">
        <f>($A$12)</f>
        <v>Szabó M.</v>
      </c>
      <c r="AA35" s="87"/>
      <c r="AI35" s="87"/>
      <c r="AJ35" s="51"/>
      <c r="AK35" s="87"/>
      <c r="AY35" s="58"/>
    </row>
    <row r="36" spans="1:51" ht="21" x14ac:dyDescent="0.4">
      <c r="A36" s="42"/>
      <c r="B36" s="59"/>
      <c r="D36" s="10"/>
      <c r="L36" s="85" t="str">
        <f>($A$10)</f>
        <v>Horváth I.</v>
      </c>
      <c r="N36" s="50">
        <v>1</v>
      </c>
      <c r="O36" s="51" t="s">
        <v>33</v>
      </c>
      <c r="P36" s="50">
        <v>0</v>
      </c>
      <c r="Q36" s="87" t="s">
        <v>36</v>
      </c>
      <c r="R36" s="6" t="str">
        <f>($A$11)</f>
        <v>Váradi L.</v>
      </c>
      <c r="Y36" s="10"/>
      <c r="AA36" s="52"/>
      <c r="AI36" s="52"/>
      <c r="AJ36" s="52"/>
      <c r="AK36" s="52"/>
      <c r="AY36" s="58"/>
    </row>
    <row r="37" spans="1:51" ht="3.75" customHeight="1" x14ac:dyDescent="0.4">
      <c r="A37" s="42"/>
      <c r="B37" s="59"/>
      <c r="C37" s="89"/>
      <c r="D37" s="90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91"/>
      <c r="P37" s="92"/>
      <c r="Q37" s="91"/>
      <c r="R37" s="59"/>
      <c r="S37" s="59"/>
      <c r="T37" s="59"/>
      <c r="U37" s="59"/>
      <c r="V37" s="59"/>
      <c r="W37" s="59"/>
      <c r="X37" s="59"/>
      <c r="Y37" s="59"/>
      <c r="Z37" s="59"/>
      <c r="AA37" s="91"/>
      <c r="AB37" s="92"/>
      <c r="AC37" s="91"/>
      <c r="AD37" s="59"/>
      <c r="AE37" s="59"/>
      <c r="AF37" s="59"/>
      <c r="AG37" s="59"/>
      <c r="AH37" s="59"/>
      <c r="AI37" s="91"/>
      <c r="AJ37" s="92"/>
      <c r="AK37" s="91"/>
      <c r="AL37" s="59"/>
      <c r="AM37" s="59"/>
      <c r="AN37" s="59"/>
      <c r="AO37" s="59"/>
    </row>
    <row r="38" spans="1:51" ht="24.6" x14ac:dyDescent="0.4">
      <c r="A38" s="48">
        <v>5</v>
      </c>
      <c r="B38" s="49"/>
      <c r="D38" s="10"/>
      <c r="K38" s="52"/>
      <c r="L38" s="85" t="str">
        <f>($A$3)</f>
        <v>Debreczy I.</v>
      </c>
      <c r="M38" s="52"/>
      <c r="N38" s="50">
        <v>3</v>
      </c>
      <c r="O38" s="51" t="s">
        <v>33</v>
      </c>
      <c r="P38" s="50">
        <v>0</v>
      </c>
      <c r="R38" s="6" t="str">
        <f>($A$8)</f>
        <v>Bajkó</v>
      </c>
      <c r="W38" s="52" t="s">
        <v>164</v>
      </c>
      <c r="Y38" s="10"/>
      <c r="AY38" s="58"/>
    </row>
    <row r="39" spans="1:51" ht="21" x14ac:dyDescent="0.4">
      <c r="A39" s="125">
        <v>0.55555555555555558</v>
      </c>
      <c r="B39" s="53"/>
      <c r="L39" s="85" t="str">
        <f>($A$4)</f>
        <v>Szatmári</v>
      </c>
      <c r="N39" s="50">
        <v>2</v>
      </c>
      <c r="O39" s="51" t="s">
        <v>33</v>
      </c>
      <c r="P39" s="50">
        <v>0</v>
      </c>
      <c r="R39" s="6" t="str">
        <f>($A$7)</f>
        <v>Böcskei B.</v>
      </c>
      <c r="AA39" s="87"/>
      <c r="AB39" s="51"/>
      <c r="AC39" s="87"/>
      <c r="AI39" s="87"/>
      <c r="AJ39" s="51"/>
      <c r="AK39" s="87"/>
      <c r="AY39" s="58"/>
    </row>
    <row r="40" spans="1:51" ht="21" x14ac:dyDescent="0.4">
      <c r="A40" s="42"/>
      <c r="B40" s="53"/>
      <c r="D40" s="10"/>
      <c r="L40" s="85" t="str">
        <f>($A$5)</f>
        <v>Hidi</v>
      </c>
      <c r="N40" s="50">
        <v>1</v>
      </c>
      <c r="O40" s="51" t="s">
        <v>33</v>
      </c>
      <c r="P40" s="50">
        <v>0</v>
      </c>
      <c r="Q40" s="87"/>
      <c r="R40" s="6" t="str">
        <f>($A$6)</f>
        <v>Horváth D.</v>
      </c>
      <c r="Y40" s="10"/>
      <c r="AA40" s="52"/>
      <c r="AB40" s="52"/>
      <c r="AC40" s="52"/>
      <c r="AI40" s="52"/>
      <c r="AJ40" s="52"/>
      <c r="AK40" s="52"/>
      <c r="AY40" s="58"/>
    </row>
    <row r="41" spans="1:51" ht="21" x14ac:dyDescent="0.4">
      <c r="A41" s="42"/>
      <c r="B41" s="53"/>
      <c r="L41" s="85" t="str">
        <f>($A$9)</f>
        <v>Máté</v>
      </c>
      <c r="N41" s="50">
        <v>2</v>
      </c>
      <c r="O41" s="51" t="s">
        <v>33</v>
      </c>
      <c r="P41" s="50">
        <v>0</v>
      </c>
      <c r="R41" s="6" t="str">
        <f>($A$11)</f>
        <v>Váradi L.</v>
      </c>
      <c r="AA41" s="87"/>
      <c r="AB41" s="51"/>
      <c r="AC41" s="87"/>
      <c r="AI41" s="87"/>
      <c r="AJ41" s="51"/>
      <c r="AK41" s="87"/>
      <c r="AY41" s="58"/>
    </row>
    <row r="42" spans="1:51" ht="21" x14ac:dyDescent="0.4">
      <c r="A42" s="42"/>
      <c r="B42" s="53"/>
      <c r="D42" s="10"/>
      <c r="L42" s="85" t="str">
        <f>($A$10)</f>
        <v>Horváth I.</v>
      </c>
      <c r="N42" s="50">
        <v>1</v>
      </c>
      <c r="O42" s="51" t="s">
        <v>33</v>
      </c>
      <c r="P42" s="50">
        <v>1</v>
      </c>
      <c r="Q42" s="87" t="s">
        <v>36</v>
      </c>
      <c r="R42" s="6" t="str">
        <f>($A$12)</f>
        <v>Szabó M.</v>
      </c>
      <c r="Y42" s="10"/>
      <c r="AA42" s="52"/>
      <c r="AB42" s="52"/>
      <c r="AC42" s="52"/>
      <c r="AI42" s="52"/>
      <c r="AJ42" s="52"/>
      <c r="AK42" s="52"/>
      <c r="AY42" s="58"/>
    </row>
    <row r="43" spans="1:51" ht="3.75" customHeight="1" x14ac:dyDescent="0.4">
      <c r="A43" s="42"/>
      <c r="B43" s="53"/>
      <c r="C43" s="54"/>
      <c r="D43" s="55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6"/>
      <c r="P43" s="57"/>
      <c r="Q43" s="56"/>
      <c r="R43" s="53"/>
      <c r="S43" s="53"/>
      <c r="T43" s="53"/>
      <c r="U43" s="53"/>
      <c r="V43" s="53"/>
      <c r="W43" s="53"/>
      <c r="X43" s="53"/>
      <c r="Y43" s="53"/>
      <c r="Z43" s="53"/>
      <c r="AA43" s="56"/>
      <c r="AB43" s="57"/>
      <c r="AC43" s="56"/>
      <c r="AD43" s="53"/>
      <c r="AE43" s="53"/>
      <c r="AF43" s="53"/>
      <c r="AG43" s="53"/>
      <c r="AH43" s="53"/>
      <c r="AI43" s="56"/>
      <c r="AJ43" s="57"/>
      <c r="AK43" s="56"/>
      <c r="AL43" s="53"/>
      <c r="AM43" s="53"/>
      <c r="AN43" s="53"/>
      <c r="AO43" s="53"/>
    </row>
    <row r="44" spans="1:51" ht="24.6" x14ac:dyDescent="0.4">
      <c r="A44" s="48">
        <v>6</v>
      </c>
      <c r="B44" s="88"/>
      <c r="D44" s="10"/>
      <c r="K44" s="52"/>
      <c r="L44" s="85" t="str">
        <f>($A$3)</f>
        <v>Debreczy I.</v>
      </c>
      <c r="M44" s="52"/>
      <c r="N44" s="50">
        <v>2</v>
      </c>
      <c r="O44" s="51" t="s">
        <v>33</v>
      </c>
      <c r="P44" s="50">
        <v>0</v>
      </c>
      <c r="R44" s="6" t="str">
        <f>($A$7)</f>
        <v>Böcskei B.</v>
      </c>
      <c r="W44" s="52"/>
      <c r="Y44" s="10"/>
      <c r="AY44" s="58"/>
    </row>
    <row r="45" spans="1:51" ht="21" x14ac:dyDescent="0.4">
      <c r="A45" s="125">
        <v>0.58333333333333337</v>
      </c>
      <c r="B45" s="59"/>
      <c r="L45" s="85" t="str">
        <f>($A$4)</f>
        <v>Szatmári</v>
      </c>
      <c r="N45" s="50">
        <v>1</v>
      </c>
      <c r="O45" s="51" t="s">
        <v>33</v>
      </c>
      <c r="P45" s="50">
        <v>1</v>
      </c>
      <c r="R45" s="6" t="str">
        <f>($A$6)</f>
        <v>Horváth D.</v>
      </c>
      <c r="AA45" s="87"/>
      <c r="AB45" s="51"/>
      <c r="AC45" s="87"/>
      <c r="AI45" s="87"/>
      <c r="AJ45" s="51"/>
      <c r="AK45" s="87"/>
      <c r="AY45" s="58"/>
    </row>
    <row r="46" spans="1:51" ht="21" x14ac:dyDescent="0.4">
      <c r="A46" s="42"/>
      <c r="B46" s="59"/>
      <c r="D46" s="10"/>
      <c r="L46" s="85" t="str">
        <f>($A$5)</f>
        <v>Hidi</v>
      </c>
      <c r="N46" s="50">
        <v>1</v>
      </c>
      <c r="O46" s="51" t="s">
        <v>33</v>
      </c>
      <c r="P46" s="50">
        <v>0</v>
      </c>
      <c r="Q46" s="87"/>
      <c r="R46" s="6" t="str">
        <f>($A$12)</f>
        <v>Szabó M.</v>
      </c>
      <c r="Y46" s="10"/>
      <c r="AA46" s="52"/>
      <c r="AB46" s="52"/>
      <c r="AC46" s="52"/>
      <c r="AI46" s="52"/>
      <c r="AJ46" s="52"/>
      <c r="AK46" s="52"/>
      <c r="AY46" s="58"/>
    </row>
    <row r="47" spans="1:51" ht="21" x14ac:dyDescent="0.4">
      <c r="A47" s="42"/>
      <c r="B47" s="59"/>
      <c r="L47" s="85" t="str">
        <f>($A$8)</f>
        <v>Bajkó</v>
      </c>
      <c r="N47" s="50">
        <v>0</v>
      </c>
      <c r="O47" s="51" t="s">
        <v>33</v>
      </c>
      <c r="P47" s="50">
        <v>3</v>
      </c>
      <c r="R47" s="6" t="str">
        <f>($A$11)</f>
        <v>Váradi L.</v>
      </c>
      <c r="W47" s="52" t="s">
        <v>164</v>
      </c>
      <c r="Y47" s="10"/>
      <c r="AB47" s="51"/>
      <c r="AC47" s="87"/>
      <c r="AI47" s="87"/>
      <c r="AJ47" s="51"/>
      <c r="AK47" s="87"/>
      <c r="AY47" s="58"/>
    </row>
    <row r="48" spans="1:51" ht="21" x14ac:dyDescent="0.4">
      <c r="A48" s="42"/>
      <c r="B48" s="59"/>
      <c r="D48" s="10"/>
      <c r="L48" s="85" t="str">
        <f>($A$9)</f>
        <v>Máté</v>
      </c>
      <c r="N48" s="50">
        <v>0</v>
      </c>
      <c r="O48" s="51" t="s">
        <v>33</v>
      </c>
      <c r="P48" s="50">
        <v>1</v>
      </c>
      <c r="Q48" s="87" t="s">
        <v>36</v>
      </c>
      <c r="R48" s="6" t="str">
        <f>($A$10)</f>
        <v>Horváth I.</v>
      </c>
      <c r="Y48" s="10"/>
      <c r="AA48" s="52"/>
      <c r="AB48" s="52"/>
      <c r="AC48" s="52"/>
      <c r="AI48" s="52"/>
      <c r="AJ48" s="52"/>
      <c r="AK48" s="52"/>
      <c r="AY48" s="58"/>
    </row>
    <row r="49" spans="1:51" ht="3.75" customHeight="1" x14ac:dyDescent="0.4">
      <c r="A49" s="42"/>
      <c r="B49" s="59"/>
      <c r="C49" s="89"/>
      <c r="D49" s="90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91"/>
      <c r="P49" s="92"/>
      <c r="Q49" s="91"/>
      <c r="R49" s="59"/>
      <c r="S49" s="59"/>
      <c r="T49" s="59"/>
      <c r="U49" s="59"/>
      <c r="V49" s="59"/>
      <c r="W49" s="59"/>
      <c r="X49" s="59"/>
      <c r="Y49" s="59"/>
      <c r="Z49" s="59"/>
      <c r="AA49" s="91"/>
      <c r="AB49" s="92"/>
      <c r="AC49" s="91"/>
      <c r="AD49" s="59"/>
      <c r="AE49" s="59"/>
      <c r="AF49" s="59"/>
      <c r="AG49" s="59"/>
      <c r="AH49" s="59"/>
      <c r="AI49" s="91"/>
      <c r="AJ49" s="92"/>
      <c r="AK49" s="91"/>
      <c r="AL49" s="59"/>
      <c r="AM49" s="59"/>
      <c r="AN49" s="59"/>
      <c r="AO49" s="59"/>
    </row>
    <row r="50" spans="1:51" ht="24.6" x14ac:dyDescent="0.4">
      <c r="A50" s="48">
        <v>7</v>
      </c>
      <c r="B50" s="49"/>
      <c r="D50" s="10"/>
      <c r="K50" s="52"/>
      <c r="L50" s="85" t="str">
        <f>($A$3)</f>
        <v>Debreczy I.</v>
      </c>
      <c r="M50" s="52"/>
      <c r="N50" s="50">
        <v>1</v>
      </c>
      <c r="O50" s="51" t="s">
        <v>33</v>
      </c>
      <c r="P50" s="50">
        <v>1</v>
      </c>
      <c r="R50" s="6" t="str">
        <f>($A$6)</f>
        <v>Horváth D.</v>
      </c>
      <c r="W50" s="52"/>
      <c r="Y50" s="10"/>
      <c r="AY50" s="58"/>
    </row>
    <row r="51" spans="1:51" ht="21" x14ac:dyDescent="0.4">
      <c r="A51" s="125">
        <v>0.41666666666666669</v>
      </c>
      <c r="B51" s="53"/>
      <c r="L51" s="85" t="str">
        <f>($A$4)</f>
        <v>Szatmári</v>
      </c>
      <c r="N51" s="50">
        <v>2</v>
      </c>
      <c r="O51" s="51" t="s">
        <v>33</v>
      </c>
      <c r="P51" s="50">
        <v>1</v>
      </c>
      <c r="R51" s="6" t="str">
        <f>($A$5)</f>
        <v>Hidi</v>
      </c>
      <c r="AA51" s="87"/>
      <c r="AB51" s="51"/>
      <c r="AC51" s="87"/>
      <c r="AI51" s="87"/>
      <c r="AJ51" s="51"/>
      <c r="AK51" s="87"/>
      <c r="AY51" s="58"/>
    </row>
    <row r="52" spans="1:51" ht="21" x14ac:dyDescent="0.4">
      <c r="A52" s="42"/>
      <c r="B52" s="53"/>
      <c r="D52" s="10"/>
      <c r="L52" s="85" t="str">
        <f>($A$7)</f>
        <v>Böcskei B.</v>
      </c>
      <c r="N52" s="50">
        <v>2</v>
      </c>
      <c r="O52" s="51" t="s">
        <v>33</v>
      </c>
      <c r="P52" s="50">
        <v>0</v>
      </c>
      <c r="Q52" s="87"/>
      <c r="R52" s="6" t="str">
        <f>($A$11)</f>
        <v>Váradi L.</v>
      </c>
      <c r="Y52" s="10"/>
      <c r="AA52" s="52"/>
      <c r="AB52" s="52"/>
      <c r="AC52" s="52"/>
      <c r="AI52" s="52"/>
      <c r="AJ52" s="52"/>
      <c r="AK52" s="52"/>
      <c r="AY52" s="58"/>
    </row>
    <row r="53" spans="1:51" ht="21" x14ac:dyDescent="0.4">
      <c r="A53" s="42"/>
      <c r="B53" s="53"/>
      <c r="L53" s="85" t="str">
        <f>($A$8)</f>
        <v>Bajkó</v>
      </c>
      <c r="N53" s="50">
        <v>0</v>
      </c>
      <c r="O53" s="51" t="s">
        <v>33</v>
      </c>
      <c r="P53" s="50">
        <v>1</v>
      </c>
      <c r="R53" s="6" t="str">
        <f>($A$10)</f>
        <v>Horváth I.</v>
      </c>
      <c r="AA53" s="87"/>
      <c r="AB53" s="51"/>
      <c r="AC53" s="87"/>
      <c r="AI53" s="87"/>
      <c r="AJ53" s="51"/>
      <c r="AK53" s="87"/>
      <c r="AY53" s="58"/>
    </row>
    <row r="54" spans="1:51" ht="21" x14ac:dyDescent="0.4">
      <c r="A54" s="42"/>
      <c r="B54" s="53"/>
      <c r="D54" s="10"/>
      <c r="L54" s="85" t="str">
        <f>($A$9)</f>
        <v>Máté</v>
      </c>
      <c r="N54" s="50">
        <v>1</v>
      </c>
      <c r="O54" s="51" t="s">
        <v>33</v>
      </c>
      <c r="P54" s="50">
        <v>2</v>
      </c>
      <c r="Q54" s="87" t="s">
        <v>36</v>
      </c>
      <c r="R54" s="6" t="str">
        <f>($A$12)</f>
        <v>Szabó M.</v>
      </c>
      <c r="Y54" s="10"/>
      <c r="AA54" s="52"/>
      <c r="AB54" s="52"/>
      <c r="AC54" s="52"/>
      <c r="AI54" s="52"/>
      <c r="AJ54" s="52"/>
      <c r="AK54" s="52"/>
      <c r="AY54" s="58"/>
    </row>
    <row r="55" spans="1:51" ht="3.75" customHeight="1" x14ac:dyDescent="0.4">
      <c r="A55" s="42"/>
      <c r="B55" s="53"/>
      <c r="C55" s="54"/>
      <c r="D55" s="55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6"/>
      <c r="P55" s="57"/>
      <c r="Q55" s="56"/>
      <c r="R55" s="53"/>
      <c r="S55" s="53"/>
      <c r="T55" s="53"/>
      <c r="U55" s="53"/>
      <c r="V55" s="53"/>
      <c r="W55" s="53"/>
      <c r="X55" s="53"/>
      <c r="Y55" s="53"/>
      <c r="Z55" s="53"/>
      <c r="AA55" s="56"/>
      <c r="AB55" s="57"/>
      <c r="AC55" s="56"/>
      <c r="AD55" s="53"/>
      <c r="AE55" s="53"/>
      <c r="AF55" s="53"/>
      <c r="AG55" s="53"/>
      <c r="AH55" s="53"/>
      <c r="AI55" s="56"/>
      <c r="AJ55" s="57"/>
      <c r="AK55" s="56"/>
      <c r="AL55" s="53"/>
      <c r="AM55" s="53"/>
      <c r="AN55" s="53"/>
      <c r="AO55" s="53"/>
    </row>
    <row r="56" spans="1:51" ht="24.6" x14ac:dyDescent="0.4">
      <c r="A56" s="48">
        <v>8</v>
      </c>
      <c r="B56" s="88"/>
      <c r="D56" s="10"/>
      <c r="K56" s="52"/>
      <c r="L56" s="85" t="str">
        <f>($A$3)</f>
        <v>Debreczy I.</v>
      </c>
      <c r="M56" s="52"/>
      <c r="N56" s="50">
        <v>2</v>
      </c>
      <c r="O56" s="51" t="s">
        <v>33</v>
      </c>
      <c r="P56" s="50">
        <v>1</v>
      </c>
      <c r="R56" s="6" t="str">
        <f>($A$5)</f>
        <v>Hidi</v>
      </c>
      <c r="W56" s="52"/>
      <c r="Y56" s="10"/>
      <c r="AY56" s="58"/>
    </row>
    <row r="57" spans="1:51" ht="21" x14ac:dyDescent="0.4">
      <c r="A57" s="125">
        <v>0.61111111111111116</v>
      </c>
      <c r="B57" s="59"/>
      <c r="D57" s="10"/>
      <c r="L57" s="85" t="str">
        <f>($A$4)</f>
        <v>Szatmári</v>
      </c>
      <c r="N57" s="50">
        <v>5</v>
      </c>
      <c r="O57" s="51" t="s">
        <v>33</v>
      </c>
      <c r="P57" s="50">
        <v>0</v>
      </c>
      <c r="R57" s="6" t="str">
        <f>($A$12)</f>
        <v>Szabó M.</v>
      </c>
      <c r="Y57" s="10"/>
      <c r="AA57" s="52"/>
      <c r="AB57" s="52"/>
      <c r="AC57" s="52"/>
      <c r="AI57" s="52"/>
      <c r="AJ57" s="52"/>
      <c r="AK57" s="52"/>
      <c r="AY57" s="58"/>
    </row>
    <row r="58" spans="1:51" ht="21" x14ac:dyDescent="0.4">
      <c r="A58" s="42"/>
      <c r="B58" s="59"/>
      <c r="D58" s="10"/>
      <c r="L58" s="85" t="str">
        <f>($A$6)</f>
        <v>Horváth D.</v>
      </c>
      <c r="N58" s="50">
        <v>1</v>
      </c>
      <c r="O58" s="51" t="s">
        <v>33</v>
      </c>
      <c r="P58" s="50">
        <v>0</v>
      </c>
      <c r="Q58" s="87"/>
      <c r="R58" s="6" t="str">
        <f>($A$11)</f>
        <v>Váradi L.</v>
      </c>
      <c r="Y58" s="10"/>
      <c r="AA58" s="52"/>
      <c r="AB58" s="52"/>
      <c r="AC58" s="52"/>
      <c r="AI58" s="52"/>
      <c r="AJ58" s="52"/>
      <c r="AK58" s="52"/>
      <c r="AY58" s="58"/>
    </row>
    <row r="59" spans="1:51" ht="21" x14ac:dyDescent="0.4">
      <c r="A59" s="42"/>
      <c r="B59" s="59"/>
      <c r="D59" s="10"/>
      <c r="L59" s="85" t="str">
        <f>($A$7)</f>
        <v>Böcskei B.</v>
      </c>
      <c r="N59" s="50">
        <v>1</v>
      </c>
      <c r="O59" s="51" t="s">
        <v>33</v>
      </c>
      <c r="P59" s="50">
        <v>1</v>
      </c>
      <c r="R59" s="6" t="str">
        <f>($A$10)</f>
        <v>Horváth I.</v>
      </c>
      <c r="Y59" s="10"/>
      <c r="AA59" s="52"/>
      <c r="AB59" s="52"/>
      <c r="AC59" s="52"/>
      <c r="AI59" s="52"/>
      <c r="AJ59" s="52"/>
      <c r="AK59" s="52"/>
      <c r="AY59" s="58"/>
    </row>
    <row r="60" spans="1:51" ht="21" x14ac:dyDescent="0.4">
      <c r="A60" s="42"/>
      <c r="B60" s="59"/>
      <c r="D60" s="10"/>
      <c r="L60" s="85" t="str">
        <f>($A$8)</f>
        <v>Bajkó</v>
      </c>
      <c r="N60" s="50">
        <v>0</v>
      </c>
      <c r="O60" s="51" t="s">
        <v>33</v>
      </c>
      <c r="P60" s="50">
        <v>3</v>
      </c>
      <c r="Q60" s="87" t="s">
        <v>36</v>
      </c>
      <c r="R60" s="6" t="str">
        <f>($A$9)</f>
        <v>Máté</v>
      </c>
      <c r="W60" s="52" t="s">
        <v>164</v>
      </c>
      <c r="Y60" s="10"/>
      <c r="AB60" s="52"/>
      <c r="AC60" s="52"/>
      <c r="AI60" s="52"/>
      <c r="AJ60" s="52"/>
      <c r="AK60" s="52"/>
      <c r="AY60" s="58"/>
    </row>
    <row r="61" spans="1:51" ht="3.75" customHeight="1" x14ac:dyDescent="0.4">
      <c r="A61" s="42"/>
      <c r="B61" s="59"/>
      <c r="C61" s="89"/>
      <c r="D61" s="90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91"/>
      <c r="P61" s="92"/>
      <c r="Q61" s="91"/>
      <c r="R61" s="59"/>
      <c r="S61" s="59"/>
      <c r="T61" s="59"/>
      <c r="U61" s="59"/>
      <c r="V61" s="59"/>
      <c r="W61" s="59"/>
      <c r="X61" s="59"/>
      <c r="Y61" s="59"/>
      <c r="Z61" s="59"/>
      <c r="AA61" s="91"/>
      <c r="AB61" s="92"/>
      <c r="AC61" s="91"/>
      <c r="AD61" s="59"/>
      <c r="AE61" s="59"/>
      <c r="AF61" s="59"/>
      <c r="AG61" s="59"/>
      <c r="AH61" s="59"/>
      <c r="AI61" s="91"/>
      <c r="AJ61" s="92"/>
      <c r="AK61" s="91"/>
      <c r="AL61" s="59"/>
      <c r="AM61" s="59"/>
      <c r="AN61" s="59"/>
      <c r="AO61" s="59"/>
    </row>
    <row r="62" spans="1:51" ht="24.6" x14ac:dyDescent="0.4">
      <c r="A62" s="48">
        <v>9</v>
      </c>
      <c r="B62" s="49"/>
      <c r="D62" s="10"/>
      <c r="K62" s="52"/>
      <c r="L62" s="85" t="str">
        <f>($A$3)</f>
        <v>Debreczy I.</v>
      </c>
      <c r="M62" s="52"/>
      <c r="N62" s="50">
        <v>0</v>
      </c>
      <c r="O62" s="51" t="s">
        <v>33</v>
      </c>
      <c r="P62" s="50">
        <v>0</v>
      </c>
      <c r="R62" s="6" t="str">
        <f>($A$4)</f>
        <v>Szatmári</v>
      </c>
      <c r="W62" s="52"/>
      <c r="Y62" s="10"/>
      <c r="AY62" s="58"/>
    </row>
    <row r="63" spans="1:51" ht="21" x14ac:dyDescent="0.4">
      <c r="A63" s="125">
        <v>0.63888888888888884</v>
      </c>
      <c r="B63" s="53"/>
      <c r="L63" s="85" t="str">
        <f>($A$5)</f>
        <v>Hidi</v>
      </c>
      <c r="N63" s="50">
        <v>1</v>
      </c>
      <c r="O63" s="51" t="s">
        <v>33</v>
      </c>
      <c r="P63" s="50">
        <v>1</v>
      </c>
      <c r="R63" s="6" t="str">
        <f>($A$11)</f>
        <v>Váradi L.</v>
      </c>
      <c r="AA63" s="87"/>
      <c r="AB63" s="51"/>
      <c r="AC63" s="87"/>
      <c r="AI63" s="87"/>
      <c r="AJ63" s="51"/>
      <c r="AK63" s="87"/>
      <c r="AY63" s="58"/>
    </row>
    <row r="64" spans="1:51" ht="21" x14ac:dyDescent="0.4">
      <c r="A64" s="42"/>
      <c r="B64" s="53"/>
      <c r="L64" s="85" t="str">
        <f>($A$6)</f>
        <v>Horváth D.</v>
      </c>
      <c r="N64" s="50">
        <v>2</v>
      </c>
      <c r="O64" s="51" t="s">
        <v>33</v>
      </c>
      <c r="P64" s="50">
        <v>0</v>
      </c>
      <c r="Q64" s="87"/>
      <c r="R64" s="6" t="str">
        <f>($A$10)</f>
        <v>Horváth I.</v>
      </c>
      <c r="Y64" s="10"/>
      <c r="AA64" s="52"/>
      <c r="AB64" s="52"/>
      <c r="AC64" s="52"/>
      <c r="AI64" s="52"/>
      <c r="AJ64" s="52"/>
      <c r="AK64" s="52"/>
      <c r="AY64" s="58"/>
    </row>
    <row r="65" spans="1:51" ht="21" x14ac:dyDescent="0.4">
      <c r="A65" s="42"/>
      <c r="B65" s="53"/>
      <c r="L65" s="85" t="str">
        <f>($A$7)</f>
        <v>Böcskei B.</v>
      </c>
      <c r="N65" s="50">
        <v>1</v>
      </c>
      <c r="O65" s="51" t="s">
        <v>33</v>
      </c>
      <c r="P65" s="50">
        <v>1</v>
      </c>
      <c r="R65" s="6" t="str">
        <f>($A$9)</f>
        <v>Máté</v>
      </c>
      <c r="AA65" s="87"/>
      <c r="AB65" s="51"/>
      <c r="AC65" s="87"/>
      <c r="AI65" s="87"/>
      <c r="AJ65" s="51"/>
      <c r="AK65" s="87"/>
      <c r="AY65" s="58"/>
    </row>
    <row r="66" spans="1:51" ht="21" x14ac:dyDescent="0.4">
      <c r="A66" s="42"/>
      <c r="B66" s="53"/>
      <c r="D66" s="10"/>
      <c r="L66" s="85" t="str">
        <f>($A$8)</f>
        <v>Bajkó</v>
      </c>
      <c r="N66" s="50">
        <v>0</v>
      </c>
      <c r="O66" s="51" t="s">
        <v>33</v>
      </c>
      <c r="P66" s="50">
        <v>3</v>
      </c>
      <c r="Q66" s="87" t="s">
        <v>36</v>
      </c>
      <c r="R66" s="6" t="str">
        <f>($A$12)</f>
        <v>Szabó M.</v>
      </c>
      <c r="W66" s="52" t="s">
        <v>164</v>
      </c>
      <c r="Y66" s="10"/>
      <c r="AB66" s="52"/>
      <c r="AC66" s="52"/>
      <c r="AI66" s="52"/>
      <c r="AJ66" s="52"/>
      <c r="AK66" s="52"/>
      <c r="AY66" s="58"/>
    </row>
    <row r="67" spans="1:51" ht="3.75" customHeight="1" x14ac:dyDescent="0.4">
      <c r="A67" s="42"/>
      <c r="B67" s="53"/>
      <c r="C67" s="54"/>
      <c r="D67" s="55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6"/>
      <c r="P67" s="57"/>
      <c r="Q67" s="56"/>
      <c r="R67" s="53"/>
      <c r="S67" s="53"/>
      <c r="T67" s="53"/>
      <c r="U67" s="53"/>
      <c r="V67" s="53"/>
      <c r="W67" s="53"/>
      <c r="X67" s="53"/>
      <c r="Y67" s="53"/>
      <c r="Z67" s="53"/>
      <c r="AA67" s="56"/>
      <c r="AB67" s="57"/>
      <c r="AC67" s="56"/>
      <c r="AD67" s="53"/>
      <c r="AE67" s="53"/>
      <c r="AF67" s="53"/>
      <c r="AG67" s="53"/>
      <c r="AH67" s="53"/>
      <c r="AI67" s="56"/>
      <c r="AJ67" s="57"/>
      <c r="AK67" s="56"/>
      <c r="AL67" s="53"/>
      <c r="AM67" s="53"/>
      <c r="AN67" s="53"/>
      <c r="AO67" s="53"/>
    </row>
  </sheetData>
  <conditionalFormatting sqref="I3 M3:M4 Q3:Q5 U3:U6 Y3:Y7 AC3:AC8 AG3:AG9 AK3:AK10 AO3:AO11 E4:E12 I5:I12 M6:M12 Q7:Q12 U8:U12 Y9:Y12 AC10:AC12 AG11:AG12 AK12">
    <cfRule type="cellIs" dxfId="26" priority="1" stopIfTrue="1" operator="equal">
      <formula>"g"</formula>
    </cfRule>
    <cfRule type="cellIs" dxfId="25" priority="2" stopIfTrue="1" operator="equal">
      <formula>"d"</formula>
    </cfRule>
    <cfRule type="cellIs" dxfId="24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scale="93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2" manualBreakCount="2">
    <brk id="31" max="16383" man="1"/>
    <brk id="4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8"/>
  <sheetViews>
    <sheetView zoomScaleNormal="100" workbookViewId="0">
      <selection activeCell="I1" sqref="I1"/>
    </sheetView>
  </sheetViews>
  <sheetFormatPr defaultRowHeight="14.4" x14ac:dyDescent="0.3"/>
  <sheetData>
    <row r="1" spans="1:8" ht="22.5" customHeight="1" x14ac:dyDescent="0.3">
      <c r="A1" s="93"/>
      <c r="B1" s="93"/>
      <c r="C1" s="93"/>
      <c r="D1" s="93"/>
      <c r="E1" s="93"/>
      <c r="F1" s="93"/>
      <c r="G1" s="93"/>
      <c r="H1" s="93"/>
    </row>
    <row r="2" spans="1:8" ht="22.5" customHeight="1" x14ac:dyDescent="0.3">
      <c r="A2" s="154" t="s">
        <v>115</v>
      </c>
      <c r="B2" s="154"/>
      <c r="C2" s="154"/>
      <c r="D2" s="94" t="s">
        <v>33</v>
      </c>
      <c r="E2" s="153" t="s">
        <v>132</v>
      </c>
      <c r="F2" s="153"/>
      <c r="G2" s="153"/>
      <c r="H2" s="96" t="s">
        <v>163</v>
      </c>
    </row>
    <row r="3" spans="1:8" ht="22.5" customHeight="1" x14ac:dyDescent="0.3">
      <c r="A3" s="95"/>
      <c r="B3" s="93"/>
      <c r="C3" s="93"/>
      <c r="D3" s="93"/>
      <c r="E3" s="93"/>
      <c r="F3" s="93"/>
      <c r="G3" s="93"/>
      <c r="H3" s="93"/>
    </row>
    <row r="4" spans="1:8" ht="22.5" customHeight="1" x14ac:dyDescent="0.3">
      <c r="A4" s="153" t="s">
        <v>124</v>
      </c>
      <c r="B4" s="153"/>
      <c r="C4" s="153"/>
      <c r="D4" s="94" t="s">
        <v>33</v>
      </c>
      <c r="E4" s="154" t="s">
        <v>117</v>
      </c>
      <c r="F4" s="154"/>
      <c r="G4" s="154"/>
      <c r="H4" s="96" t="s">
        <v>161</v>
      </c>
    </row>
    <row r="5" spans="1:8" ht="22.5" customHeight="1" x14ac:dyDescent="0.3">
      <c r="A5" s="95"/>
      <c r="B5" s="93"/>
      <c r="C5" s="93"/>
      <c r="D5" s="93"/>
      <c r="E5" s="93"/>
      <c r="F5" s="93"/>
      <c r="G5" s="93"/>
      <c r="H5" s="93"/>
    </row>
    <row r="6" spans="1:8" ht="22.5" customHeight="1" x14ac:dyDescent="0.3">
      <c r="A6" s="153" t="s">
        <v>126</v>
      </c>
      <c r="B6" s="153"/>
      <c r="C6" s="153"/>
      <c r="D6" s="94" t="s">
        <v>33</v>
      </c>
      <c r="E6" s="154" t="s">
        <v>139</v>
      </c>
      <c r="F6" s="154"/>
      <c r="G6" s="154"/>
      <c r="H6" s="96" t="s">
        <v>160</v>
      </c>
    </row>
    <row r="7" spans="1:8" ht="22.5" customHeight="1" x14ac:dyDescent="0.3">
      <c r="A7" s="95"/>
      <c r="B7" s="93"/>
      <c r="C7" s="93"/>
      <c r="D7" s="93"/>
      <c r="E7" s="93"/>
      <c r="F7" s="93"/>
      <c r="G7" s="93"/>
      <c r="H7" s="93"/>
    </row>
    <row r="8" spans="1:8" ht="22.5" customHeight="1" x14ac:dyDescent="0.3">
      <c r="A8" s="153" t="s">
        <v>125</v>
      </c>
      <c r="B8" s="153"/>
      <c r="C8" s="153"/>
      <c r="D8" s="94" t="s">
        <v>33</v>
      </c>
      <c r="E8" s="154" t="s">
        <v>130</v>
      </c>
      <c r="F8" s="154"/>
      <c r="G8" s="154"/>
      <c r="H8" s="96" t="s">
        <v>162</v>
      </c>
    </row>
    <row r="9" spans="1:8" ht="22.5" customHeight="1" x14ac:dyDescent="0.3">
      <c r="A9" s="95"/>
      <c r="B9" s="93"/>
      <c r="C9" s="93"/>
      <c r="D9" s="93"/>
      <c r="E9" s="93"/>
      <c r="F9" s="93"/>
      <c r="G9" s="93"/>
      <c r="H9" s="93"/>
    </row>
    <row r="10" spans="1:8" ht="22.5" customHeight="1" x14ac:dyDescent="0.3">
      <c r="A10" s="154" t="s">
        <v>119</v>
      </c>
      <c r="B10" s="154"/>
      <c r="C10" s="154"/>
      <c r="D10" s="94" t="s">
        <v>33</v>
      </c>
      <c r="E10" s="153" t="s">
        <v>122</v>
      </c>
      <c r="F10" s="153"/>
      <c r="G10" s="153"/>
      <c r="H10" s="96" t="s">
        <v>161</v>
      </c>
    </row>
    <row r="11" spans="1:8" ht="22.5" customHeight="1" x14ac:dyDescent="0.3">
      <c r="A11" s="95"/>
      <c r="B11" s="93"/>
      <c r="C11" s="93"/>
      <c r="D11" s="93"/>
      <c r="E11" s="93"/>
      <c r="F11" s="93"/>
      <c r="G11" s="93"/>
      <c r="H11" s="93"/>
    </row>
    <row r="12" spans="1:8" ht="22.5" customHeight="1" x14ac:dyDescent="0.3">
      <c r="A12" s="93"/>
      <c r="B12" s="93"/>
      <c r="C12" s="93"/>
      <c r="D12" s="93"/>
      <c r="E12" s="93"/>
      <c r="F12" s="93"/>
      <c r="G12" s="93"/>
      <c r="H12" s="93"/>
    </row>
    <row r="13" spans="1:8" ht="22.5" customHeight="1" x14ac:dyDescent="0.3">
      <c r="A13" s="93"/>
      <c r="B13" s="93"/>
      <c r="C13" s="93"/>
      <c r="D13" s="93"/>
      <c r="E13" s="93"/>
      <c r="F13" s="93"/>
      <c r="G13" s="93"/>
      <c r="H13" s="93"/>
    </row>
    <row r="14" spans="1:8" ht="22.5" customHeight="1" x14ac:dyDescent="0.3">
      <c r="A14" s="93"/>
      <c r="B14" s="93"/>
      <c r="C14" s="93"/>
      <c r="D14" s="93"/>
      <c r="E14" s="93"/>
      <c r="F14" s="93"/>
      <c r="G14" s="93"/>
      <c r="H14" s="93"/>
    </row>
    <row r="15" spans="1:8" ht="22.5" customHeight="1" x14ac:dyDescent="0.3">
      <c r="A15" s="93"/>
      <c r="B15" s="93"/>
      <c r="C15" s="93"/>
      <c r="D15" s="93"/>
      <c r="E15" s="93"/>
      <c r="F15" s="93"/>
      <c r="G15" s="93"/>
      <c r="H15" s="93"/>
    </row>
    <row r="16" spans="1:8" ht="22.5" customHeight="1" x14ac:dyDescent="0.3">
      <c r="A16" s="93"/>
      <c r="B16" s="93"/>
      <c r="C16" s="93"/>
      <c r="D16" s="93"/>
      <c r="E16" s="93"/>
      <c r="F16" s="93"/>
      <c r="G16" s="93"/>
      <c r="H16" s="93"/>
    </row>
    <row r="17" spans="1:8" ht="22.5" customHeight="1" x14ac:dyDescent="0.3">
      <c r="A17" s="93"/>
      <c r="B17" s="93"/>
      <c r="C17" s="93"/>
      <c r="D17" s="93"/>
      <c r="E17" s="93"/>
      <c r="F17" s="93"/>
      <c r="G17" s="93"/>
      <c r="H17" s="93"/>
    </row>
    <row r="18" spans="1:8" ht="22.5" customHeight="1" x14ac:dyDescent="0.3">
      <c r="A18" s="93"/>
      <c r="B18" s="93"/>
      <c r="C18" s="93"/>
      <c r="D18" s="93"/>
      <c r="E18" s="93"/>
      <c r="F18" s="93"/>
      <c r="G18" s="93"/>
      <c r="H18" s="93"/>
    </row>
  </sheetData>
  <mergeCells count="10">
    <mergeCell ref="A8:C8"/>
    <mergeCell ref="E8:G8"/>
    <mergeCell ref="A10:C10"/>
    <mergeCell ref="E10:G10"/>
    <mergeCell ref="A2:C2"/>
    <mergeCell ref="E2:G2"/>
    <mergeCell ref="A4:C4"/>
    <mergeCell ref="E4:G4"/>
    <mergeCell ref="A6:C6"/>
    <mergeCell ref="E6:G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67"/>
  <sheetViews>
    <sheetView tabSelected="1" defaultGridColor="0" colorId="22" zoomScaleNormal="100" zoomScaleSheetLayoutView="67" workbookViewId="0">
      <pane xSplit="1" ySplit="13" topLeftCell="B18" activePane="bottomRight" state="frozen"/>
      <selection activeCell="H30" sqref="H30"/>
      <selection pane="topRight" activeCell="H30" sqref="H30"/>
      <selection pane="bottomLeft" activeCell="H30" sqref="H30"/>
      <selection pane="bottomRight" activeCell="A14" sqref="A14"/>
    </sheetView>
  </sheetViews>
  <sheetFormatPr defaultColWidth="3" defaultRowHeight="15" x14ac:dyDescent="0.25"/>
  <cols>
    <col min="1" max="1" width="21.33203125" style="6" bestFit="1" customWidth="1"/>
    <col min="2" max="41" width="3.109375" style="6" customWidth="1"/>
    <col min="42" max="42" width="1.44140625" style="6" hidden="1" customWidth="1"/>
    <col min="43" max="48" width="3" style="6" customWidth="1"/>
    <col min="49" max="49" width="3.88671875" style="6" bestFit="1" customWidth="1"/>
    <col min="50" max="50" width="1" style="6" hidden="1" customWidth="1"/>
    <col min="51" max="51" width="3.6640625" style="6" bestFit="1" customWidth="1"/>
    <col min="52" max="52" width="1" style="6" customWidth="1"/>
    <col min="53" max="256" width="3" style="6"/>
    <col min="257" max="257" width="21.33203125" style="6" bestFit="1" customWidth="1"/>
    <col min="258" max="297" width="3.109375" style="6" customWidth="1"/>
    <col min="298" max="298" width="0" style="6" hidden="1" customWidth="1"/>
    <col min="299" max="304" width="3" style="6" customWidth="1"/>
    <col min="305" max="305" width="3.88671875" style="6" bestFit="1" customWidth="1"/>
    <col min="306" max="306" width="0" style="6" hidden="1" customWidth="1"/>
    <col min="307" max="307" width="3" style="6" customWidth="1"/>
    <col min="308" max="308" width="1" style="6" customWidth="1"/>
    <col min="309" max="512" width="3" style="6"/>
    <col min="513" max="513" width="21.33203125" style="6" bestFit="1" customWidth="1"/>
    <col min="514" max="553" width="3.109375" style="6" customWidth="1"/>
    <col min="554" max="554" width="0" style="6" hidden="1" customWidth="1"/>
    <col min="555" max="560" width="3" style="6" customWidth="1"/>
    <col min="561" max="561" width="3.88671875" style="6" bestFit="1" customWidth="1"/>
    <col min="562" max="562" width="0" style="6" hidden="1" customWidth="1"/>
    <col min="563" max="563" width="3" style="6" customWidth="1"/>
    <col min="564" max="564" width="1" style="6" customWidth="1"/>
    <col min="565" max="768" width="3" style="6"/>
    <col min="769" max="769" width="21.33203125" style="6" bestFit="1" customWidth="1"/>
    <col min="770" max="809" width="3.109375" style="6" customWidth="1"/>
    <col min="810" max="810" width="0" style="6" hidden="1" customWidth="1"/>
    <col min="811" max="816" width="3" style="6" customWidth="1"/>
    <col min="817" max="817" width="3.88671875" style="6" bestFit="1" customWidth="1"/>
    <col min="818" max="818" width="0" style="6" hidden="1" customWidth="1"/>
    <col min="819" max="819" width="3" style="6" customWidth="1"/>
    <col min="820" max="820" width="1" style="6" customWidth="1"/>
    <col min="821" max="1024" width="3" style="6"/>
    <col min="1025" max="1025" width="21.33203125" style="6" bestFit="1" customWidth="1"/>
    <col min="1026" max="1065" width="3.109375" style="6" customWidth="1"/>
    <col min="1066" max="1066" width="0" style="6" hidden="1" customWidth="1"/>
    <col min="1067" max="1072" width="3" style="6" customWidth="1"/>
    <col min="1073" max="1073" width="3.88671875" style="6" bestFit="1" customWidth="1"/>
    <col min="1074" max="1074" width="0" style="6" hidden="1" customWidth="1"/>
    <col min="1075" max="1075" width="3" style="6" customWidth="1"/>
    <col min="1076" max="1076" width="1" style="6" customWidth="1"/>
    <col min="1077" max="1280" width="3" style="6"/>
    <col min="1281" max="1281" width="21.33203125" style="6" bestFit="1" customWidth="1"/>
    <col min="1282" max="1321" width="3.109375" style="6" customWidth="1"/>
    <col min="1322" max="1322" width="0" style="6" hidden="1" customWidth="1"/>
    <col min="1323" max="1328" width="3" style="6" customWidth="1"/>
    <col min="1329" max="1329" width="3.88671875" style="6" bestFit="1" customWidth="1"/>
    <col min="1330" max="1330" width="0" style="6" hidden="1" customWidth="1"/>
    <col min="1331" max="1331" width="3" style="6" customWidth="1"/>
    <col min="1332" max="1332" width="1" style="6" customWidth="1"/>
    <col min="1333" max="1536" width="3" style="6"/>
    <col min="1537" max="1537" width="21.33203125" style="6" bestFit="1" customWidth="1"/>
    <col min="1538" max="1577" width="3.109375" style="6" customWidth="1"/>
    <col min="1578" max="1578" width="0" style="6" hidden="1" customWidth="1"/>
    <col min="1579" max="1584" width="3" style="6" customWidth="1"/>
    <col min="1585" max="1585" width="3.88671875" style="6" bestFit="1" customWidth="1"/>
    <col min="1586" max="1586" width="0" style="6" hidden="1" customWidth="1"/>
    <col min="1587" max="1587" width="3" style="6" customWidth="1"/>
    <col min="1588" max="1588" width="1" style="6" customWidth="1"/>
    <col min="1589" max="1792" width="3" style="6"/>
    <col min="1793" max="1793" width="21.33203125" style="6" bestFit="1" customWidth="1"/>
    <col min="1794" max="1833" width="3.109375" style="6" customWidth="1"/>
    <col min="1834" max="1834" width="0" style="6" hidden="1" customWidth="1"/>
    <col min="1835" max="1840" width="3" style="6" customWidth="1"/>
    <col min="1841" max="1841" width="3.88671875" style="6" bestFit="1" customWidth="1"/>
    <col min="1842" max="1842" width="0" style="6" hidden="1" customWidth="1"/>
    <col min="1843" max="1843" width="3" style="6" customWidth="1"/>
    <col min="1844" max="1844" width="1" style="6" customWidth="1"/>
    <col min="1845" max="2048" width="3" style="6"/>
    <col min="2049" max="2049" width="21.33203125" style="6" bestFit="1" customWidth="1"/>
    <col min="2050" max="2089" width="3.109375" style="6" customWidth="1"/>
    <col min="2090" max="2090" width="0" style="6" hidden="1" customWidth="1"/>
    <col min="2091" max="2096" width="3" style="6" customWidth="1"/>
    <col min="2097" max="2097" width="3.88671875" style="6" bestFit="1" customWidth="1"/>
    <col min="2098" max="2098" width="0" style="6" hidden="1" customWidth="1"/>
    <col min="2099" max="2099" width="3" style="6" customWidth="1"/>
    <col min="2100" max="2100" width="1" style="6" customWidth="1"/>
    <col min="2101" max="2304" width="3" style="6"/>
    <col min="2305" max="2305" width="21.33203125" style="6" bestFit="1" customWidth="1"/>
    <col min="2306" max="2345" width="3.109375" style="6" customWidth="1"/>
    <col min="2346" max="2346" width="0" style="6" hidden="1" customWidth="1"/>
    <col min="2347" max="2352" width="3" style="6" customWidth="1"/>
    <col min="2353" max="2353" width="3.88671875" style="6" bestFit="1" customWidth="1"/>
    <col min="2354" max="2354" width="0" style="6" hidden="1" customWidth="1"/>
    <col min="2355" max="2355" width="3" style="6" customWidth="1"/>
    <col min="2356" max="2356" width="1" style="6" customWidth="1"/>
    <col min="2357" max="2560" width="3" style="6"/>
    <col min="2561" max="2561" width="21.33203125" style="6" bestFit="1" customWidth="1"/>
    <col min="2562" max="2601" width="3.109375" style="6" customWidth="1"/>
    <col min="2602" max="2602" width="0" style="6" hidden="1" customWidth="1"/>
    <col min="2603" max="2608" width="3" style="6" customWidth="1"/>
    <col min="2609" max="2609" width="3.88671875" style="6" bestFit="1" customWidth="1"/>
    <col min="2610" max="2610" width="0" style="6" hidden="1" customWidth="1"/>
    <col min="2611" max="2611" width="3" style="6" customWidth="1"/>
    <col min="2612" max="2612" width="1" style="6" customWidth="1"/>
    <col min="2613" max="2816" width="3" style="6"/>
    <col min="2817" max="2817" width="21.33203125" style="6" bestFit="1" customWidth="1"/>
    <col min="2818" max="2857" width="3.109375" style="6" customWidth="1"/>
    <col min="2858" max="2858" width="0" style="6" hidden="1" customWidth="1"/>
    <col min="2859" max="2864" width="3" style="6" customWidth="1"/>
    <col min="2865" max="2865" width="3.88671875" style="6" bestFit="1" customWidth="1"/>
    <col min="2866" max="2866" width="0" style="6" hidden="1" customWidth="1"/>
    <col min="2867" max="2867" width="3" style="6" customWidth="1"/>
    <col min="2868" max="2868" width="1" style="6" customWidth="1"/>
    <col min="2869" max="3072" width="3" style="6"/>
    <col min="3073" max="3073" width="21.33203125" style="6" bestFit="1" customWidth="1"/>
    <col min="3074" max="3113" width="3.109375" style="6" customWidth="1"/>
    <col min="3114" max="3114" width="0" style="6" hidden="1" customWidth="1"/>
    <col min="3115" max="3120" width="3" style="6" customWidth="1"/>
    <col min="3121" max="3121" width="3.88671875" style="6" bestFit="1" customWidth="1"/>
    <col min="3122" max="3122" width="0" style="6" hidden="1" customWidth="1"/>
    <col min="3123" max="3123" width="3" style="6" customWidth="1"/>
    <col min="3124" max="3124" width="1" style="6" customWidth="1"/>
    <col min="3125" max="3328" width="3" style="6"/>
    <col min="3329" max="3329" width="21.33203125" style="6" bestFit="1" customWidth="1"/>
    <col min="3330" max="3369" width="3.109375" style="6" customWidth="1"/>
    <col min="3370" max="3370" width="0" style="6" hidden="1" customWidth="1"/>
    <col min="3371" max="3376" width="3" style="6" customWidth="1"/>
    <col min="3377" max="3377" width="3.88671875" style="6" bestFit="1" customWidth="1"/>
    <col min="3378" max="3378" width="0" style="6" hidden="1" customWidth="1"/>
    <col min="3379" max="3379" width="3" style="6" customWidth="1"/>
    <col min="3380" max="3380" width="1" style="6" customWidth="1"/>
    <col min="3381" max="3584" width="3" style="6"/>
    <col min="3585" max="3585" width="21.33203125" style="6" bestFit="1" customWidth="1"/>
    <col min="3586" max="3625" width="3.109375" style="6" customWidth="1"/>
    <col min="3626" max="3626" width="0" style="6" hidden="1" customWidth="1"/>
    <col min="3627" max="3632" width="3" style="6" customWidth="1"/>
    <col min="3633" max="3633" width="3.88671875" style="6" bestFit="1" customWidth="1"/>
    <col min="3634" max="3634" width="0" style="6" hidden="1" customWidth="1"/>
    <col min="3635" max="3635" width="3" style="6" customWidth="1"/>
    <col min="3636" max="3636" width="1" style="6" customWidth="1"/>
    <col min="3637" max="3840" width="3" style="6"/>
    <col min="3841" max="3841" width="21.33203125" style="6" bestFit="1" customWidth="1"/>
    <col min="3842" max="3881" width="3.109375" style="6" customWidth="1"/>
    <col min="3882" max="3882" width="0" style="6" hidden="1" customWidth="1"/>
    <col min="3883" max="3888" width="3" style="6" customWidth="1"/>
    <col min="3889" max="3889" width="3.88671875" style="6" bestFit="1" customWidth="1"/>
    <col min="3890" max="3890" width="0" style="6" hidden="1" customWidth="1"/>
    <col min="3891" max="3891" width="3" style="6" customWidth="1"/>
    <col min="3892" max="3892" width="1" style="6" customWidth="1"/>
    <col min="3893" max="4096" width="3" style="6"/>
    <col min="4097" max="4097" width="21.33203125" style="6" bestFit="1" customWidth="1"/>
    <col min="4098" max="4137" width="3.109375" style="6" customWidth="1"/>
    <col min="4138" max="4138" width="0" style="6" hidden="1" customWidth="1"/>
    <col min="4139" max="4144" width="3" style="6" customWidth="1"/>
    <col min="4145" max="4145" width="3.88671875" style="6" bestFit="1" customWidth="1"/>
    <col min="4146" max="4146" width="0" style="6" hidden="1" customWidth="1"/>
    <col min="4147" max="4147" width="3" style="6" customWidth="1"/>
    <col min="4148" max="4148" width="1" style="6" customWidth="1"/>
    <col min="4149" max="4352" width="3" style="6"/>
    <col min="4353" max="4353" width="21.33203125" style="6" bestFit="1" customWidth="1"/>
    <col min="4354" max="4393" width="3.109375" style="6" customWidth="1"/>
    <col min="4394" max="4394" width="0" style="6" hidden="1" customWidth="1"/>
    <col min="4395" max="4400" width="3" style="6" customWidth="1"/>
    <col min="4401" max="4401" width="3.88671875" style="6" bestFit="1" customWidth="1"/>
    <col min="4402" max="4402" width="0" style="6" hidden="1" customWidth="1"/>
    <col min="4403" max="4403" width="3" style="6" customWidth="1"/>
    <col min="4404" max="4404" width="1" style="6" customWidth="1"/>
    <col min="4405" max="4608" width="3" style="6"/>
    <col min="4609" max="4609" width="21.33203125" style="6" bestFit="1" customWidth="1"/>
    <col min="4610" max="4649" width="3.109375" style="6" customWidth="1"/>
    <col min="4650" max="4650" width="0" style="6" hidden="1" customWidth="1"/>
    <col min="4651" max="4656" width="3" style="6" customWidth="1"/>
    <col min="4657" max="4657" width="3.88671875" style="6" bestFit="1" customWidth="1"/>
    <col min="4658" max="4658" width="0" style="6" hidden="1" customWidth="1"/>
    <col min="4659" max="4659" width="3" style="6" customWidth="1"/>
    <col min="4660" max="4660" width="1" style="6" customWidth="1"/>
    <col min="4661" max="4864" width="3" style="6"/>
    <col min="4865" max="4865" width="21.33203125" style="6" bestFit="1" customWidth="1"/>
    <col min="4866" max="4905" width="3.109375" style="6" customWidth="1"/>
    <col min="4906" max="4906" width="0" style="6" hidden="1" customWidth="1"/>
    <col min="4907" max="4912" width="3" style="6" customWidth="1"/>
    <col min="4913" max="4913" width="3.88671875" style="6" bestFit="1" customWidth="1"/>
    <col min="4914" max="4914" width="0" style="6" hidden="1" customWidth="1"/>
    <col min="4915" max="4915" width="3" style="6" customWidth="1"/>
    <col min="4916" max="4916" width="1" style="6" customWidth="1"/>
    <col min="4917" max="5120" width="3" style="6"/>
    <col min="5121" max="5121" width="21.33203125" style="6" bestFit="1" customWidth="1"/>
    <col min="5122" max="5161" width="3.109375" style="6" customWidth="1"/>
    <col min="5162" max="5162" width="0" style="6" hidden="1" customWidth="1"/>
    <col min="5163" max="5168" width="3" style="6" customWidth="1"/>
    <col min="5169" max="5169" width="3.88671875" style="6" bestFit="1" customWidth="1"/>
    <col min="5170" max="5170" width="0" style="6" hidden="1" customWidth="1"/>
    <col min="5171" max="5171" width="3" style="6" customWidth="1"/>
    <col min="5172" max="5172" width="1" style="6" customWidth="1"/>
    <col min="5173" max="5376" width="3" style="6"/>
    <col min="5377" max="5377" width="21.33203125" style="6" bestFit="1" customWidth="1"/>
    <col min="5378" max="5417" width="3.109375" style="6" customWidth="1"/>
    <col min="5418" max="5418" width="0" style="6" hidden="1" customWidth="1"/>
    <col min="5419" max="5424" width="3" style="6" customWidth="1"/>
    <col min="5425" max="5425" width="3.88671875" style="6" bestFit="1" customWidth="1"/>
    <col min="5426" max="5426" width="0" style="6" hidden="1" customWidth="1"/>
    <col min="5427" max="5427" width="3" style="6" customWidth="1"/>
    <col min="5428" max="5428" width="1" style="6" customWidth="1"/>
    <col min="5429" max="5632" width="3" style="6"/>
    <col min="5633" max="5633" width="21.33203125" style="6" bestFit="1" customWidth="1"/>
    <col min="5634" max="5673" width="3.109375" style="6" customWidth="1"/>
    <col min="5674" max="5674" width="0" style="6" hidden="1" customWidth="1"/>
    <col min="5675" max="5680" width="3" style="6" customWidth="1"/>
    <col min="5681" max="5681" width="3.88671875" style="6" bestFit="1" customWidth="1"/>
    <col min="5682" max="5682" width="0" style="6" hidden="1" customWidth="1"/>
    <col min="5683" max="5683" width="3" style="6" customWidth="1"/>
    <col min="5684" max="5684" width="1" style="6" customWidth="1"/>
    <col min="5685" max="5888" width="3" style="6"/>
    <col min="5889" max="5889" width="21.33203125" style="6" bestFit="1" customWidth="1"/>
    <col min="5890" max="5929" width="3.109375" style="6" customWidth="1"/>
    <col min="5930" max="5930" width="0" style="6" hidden="1" customWidth="1"/>
    <col min="5931" max="5936" width="3" style="6" customWidth="1"/>
    <col min="5937" max="5937" width="3.88671875" style="6" bestFit="1" customWidth="1"/>
    <col min="5938" max="5938" width="0" style="6" hidden="1" customWidth="1"/>
    <col min="5939" max="5939" width="3" style="6" customWidth="1"/>
    <col min="5940" max="5940" width="1" style="6" customWidth="1"/>
    <col min="5941" max="6144" width="3" style="6"/>
    <col min="6145" max="6145" width="21.33203125" style="6" bestFit="1" customWidth="1"/>
    <col min="6146" max="6185" width="3.109375" style="6" customWidth="1"/>
    <col min="6186" max="6186" width="0" style="6" hidden="1" customWidth="1"/>
    <col min="6187" max="6192" width="3" style="6" customWidth="1"/>
    <col min="6193" max="6193" width="3.88671875" style="6" bestFit="1" customWidth="1"/>
    <col min="6194" max="6194" width="0" style="6" hidden="1" customWidth="1"/>
    <col min="6195" max="6195" width="3" style="6" customWidth="1"/>
    <col min="6196" max="6196" width="1" style="6" customWidth="1"/>
    <col min="6197" max="6400" width="3" style="6"/>
    <col min="6401" max="6401" width="21.33203125" style="6" bestFit="1" customWidth="1"/>
    <col min="6402" max="6441" width="3.109375" style="6" customWidth="1"/>
    <col min="6442" max="6442" width="0" style="6" hidden="1" customWidth="1"/>
    <col min="6443" max="6448" width="3" style="6" customWidth="1"/>
    <col min="6449" max="6449" width="3.88671875" style="6" bestFit="1" customWidth="1"/>
    <col min="6450" max="6450" width="0" style="6" hidden="1" customWidth="1"/>
    <col min="6451" max="6451" width="3" style="6" customWidth="1"/>
    <col min="6452" max="6452" width="1" style="6" customWidth="1"/>
    <col min="6453" max="6656" width="3" style="6"/>
    <col min="6657" max="6657" width="21.33203125" style="6" bestFit="1" customWidth="1"/>
    <col min="6658" max="6697" width="3.109375" style="6" customWidth="1"/>
    <col min="6698" max="6698" width="0" style="6" hidden="1" customWidth="1"/>
    <col min="6699" max="6704" width="3" style="6" customWidth="1"/>
    <col min="6705" max="6705" width="3.88671875" style="6" bestFit="1" customWidth="1"/>
    <col min="6706" max="6706" width="0" style="6" hidden="1" customWidth="1"/>
    <col min="6707" max="6707" width="3" style="6" customWidth="1"/>
    <col min="6708" max="6708" width="1" style="6" customWidth="1"/>
    <col min="6709" max="6912" width="3" style="6"/>
    <col min="6913" max="6913" width="21.33203125" style="6" bestFit="1" customWidth="1"/>
    <col min="6914" max="6953" width="3.109375" style="6" customWidth="1"/>
    <col min="6954" max="6954" width="0" style="6" hidden="1" customWidth="1"/>
    <col min="6955" max="6960" width="3" style="6" customWidth="1"/>
    <col min="6961" max="6961" width="3.88671875" style="6" bestFit="1" customWidth="1"/>
    <col min="6962" max="6962" width="0" style="6" hidden="1" customWidth="1"/>
    <col min="6963" max="6963" width="3" style="6" customWidth="1"/>
    <col min="6964" max="6964" width="1" style="6" customWidth="1"/>
    <col min="6965" max="7168" width="3" style="6"/>
    <col min="7169" max="7169" width="21.33203125" style="6" bestFit="1" customWidth="1"/>
    <col min="7170" max="7209" width="3.109375" style="6" customWidth="1"/>
    <col min="7210" max="7210" width="0" style="6" hidden="1" customWidth="1"/>
    <col min="7211" max="7216" width="3" style="6" customWidth="1"/>
    <col min="7217" max="7217" width="3.88671875" style="6" bestFit="1" customWidth="1"/>
    <col min="7218" max="7218" width="0" style="6" hidden="1" customWidth="1"/>
    <col min="7219" max="7219" width="3" style="6" customWidth="1"/>
    <col min="7220" max="7220" width="1" style="6" customWidth="1"/>
    <col min="7221" max="7424" width="3" style="6"/>
    <col min="7425" max="7425" width="21.33203125" style="6" bestFit="1" customWidth="1"/>
    <col min="7426" max="7465" width="3.109375" style="6" customWidth="1"/>
    <col min="7466" max="7466" width="0" style="6" hidden="1" customWidth="1"/>
    <col min="7467" max="7472" width="3" style="6" customWidth="1"/>
    <col min="7473" max="7473" width="3.88671875" style="6" bestFit="1" customWidth="1"/>
    <col min="7474" max="7474" width="0" style="6" hidden="1" customWidth="1"/>
    <col min="7475" max="7475" width="3" style="6" customWidth="1"/>
    <col min="7476" max="7476" width="1" style="6" customWidth="1"/>
    <col min="7477" max="7680" width="3" style="6"/>
    <col min="7681" max="7681" width="21.33203125" style="6" bestFit="1" customWidth="1"/>
    <col min="7682" max="7721" width="3.109375" style="6" customWidth="1"/>
    <col min="7722" max="7722" width="0" style="6" hidden="1" customWidth="1"/>
    <col min="7723" max="7728" width="3" style="6" customWidth="1"/>
    <col min="7729" max="7729" width="3.88671875" style="6" bestFit="1" customWidth="1"/>
    <col min="7730" max="7730" width="0" style="6" hidden="1" customWidth="1"/>
    <col min="7731" max="7731" width="3" style="6" customWidth="1"/>
    <col min="7732" max="7732" width="1" style="6" customWidth="1"/>
    <col min="7733" max="7936" width="3" style="6"/>
    <col min="7937" max="7937" width="21.33203125" style="6" bestFit="1" customWidth="1"/>
    <col min="7938" max="7977" width="3.109375" style="6" customWidth="1"/>
    <col min="7978" max="7978" width="0" style="6" hidden="1" customWidth="1"/>
    <col min="7979" max="7984" width="3" style="6" customWidth="1"/>
    <col min="7985" max="7985" width="3.88671875" style="6" bestFit="1" customWidth="1"/>
    <col min="7986" max="7986" width="0" style="6" hidden="1" customWidth="1"/>
    <col min="7987" max="7987" width="3" style="6" customWidth="1"/>
    <col min="7988" max="7988" width="1" style="6" customWidth="1"/>
    <col min="7989" max="8192" width="3" style="6"/>
    <col min="8193" max="8193" width="21.33203125" style="6" bestFit="1" customWidth="1"/>
    <col min="8194" max="8233" width="3.109375" style="6" customWidth="1"/>
    <col min="8234" max="8234" width="0" style="6" hidden="1" customWidth="1"/>
    <col min="8235" max="8240" width="3" style="6" customWidth="1"/>
    <col min="8241" max="8241" width="3.88671875" style="6" bestFit="1" customWidth="1"/>
    <col min="8242" max="8242" width="0" style="6" hidden="1" customWidth="1"/>
    <col min="8243" max="8243" width="3" style="6" customWidth="1"/>
    <col min="8244" max="8244" width="1" style="6" customWidth="1"/>
    <col min="8245" max="8448" width="3" style="6"/>
    <col min="8449" max="8449" width="21.33203125" style="6" bestFit="1" customWidth="1"/>
    <col min="8450" max="8489" width="3.109375" style="6" customWidth="1"/>
    <col min="8490" max="8490" width="0" style="6" hidden="1" customWidth="1"/>
    <col min="8491" max="8496" width="3" style="6" customWidth="1"/>
    <col min="8497" max="8497" width="3.88671875" style="6" bestFit="1" customWidth="1"/>
    <col min="8498" max="8498" width="0" style="6" hidden="1" customWidth="1"/>
    <col min="8499" max="8499" width="3" style="6" customWidth="1"/>
    <col min="8500" max="8500" width="1" style="6" customWidth="1"/>
    <col min="8501" max="8704" width="3" style="6"/>
    <col min="8705" max="8705" width="21.33203125" style="6" bestFit="1" customWidth="1"/>
    <col min="8706" max="8745" width="3.109375" style="6" customWidth="1"/>
    <col min="8746" max="8746" width="0" style="6" hidden="1" customWidth="1"/>
    <col min="8747" max="8752" width="3" style="6" customWidth="1"/>
    <col min="8753" max="8753" width="3.88671875" style="6" bestFit="1" customWidth="1"/>
    <col min="8754" max="8754" width="0" style="6" hidden="1" customWidth="1"/>
    <col min="8755" max="8755" width="3" style="6" customWidth="1"/>
    <col min="8756" max="8756" width="1" style="6" customWidth="1"/>
    <col min="8757" max="8960" width="3" style="6"/>
    <col min="8961" max="8961" width="21.33203125" style="6" bestFit="1" customWidth="1"/>
    <col min="8962" max="9001" width="3.109375" style="6" customWidth="1"/>
    <col min="9002" max="9002" width="0" style="6" hidden="1" customWidth="1"/>
    <col min="9003" max="9008" width="3" style="6" customWidth="1"/>
    <col min="9009" max="9009" width="3.88671875" style="6" bestFit="1" customWidth="1"/>
    <col min="9010" max="9010" width="0" style="6" hidden="1" customWidth="1"/>
    <col min="9011" max="9011" width="3" style="6" customWidth="1"/>
    <col min="9012" max="9012" width="1" style="6" customWidth="1"/>
    <col min="9013" max="9216" width="3" style="6"/>
    <col min="9217" max="9217" width="21.33203125" style="6" bestFit="1" customWidth="1"/>
    <col min="9218" max="9257" width="3.109375" style="6" customWidth="1"/>
    <col min="9258" max="9258" width="0" style="6" hidden="1" customWidth="1"/>
    <col min="9259" max="9264" width="3" style="6" customWidth="1"/>
    <col min="9265" max="9265" width="3.88671875" style="6" bestFit="1" customWidth="1"/>
    <col min="9266" max="9266" width="0" style="6" hidden="1" customWidth="1"/>
    <col min="9267" max="9267" width="3" style="6" customWidth="1"/>
    <col min="9268" max="9268" width="1" style="6" customWidth="1"/>
    <col min="9269" max="9472" width="3" style="6"/>
    <col min="9473" max="9473" width="21.33203125" style="6" bestFit="1" customWidth="1"/>
    <col min="9474" max="9513" width="3.109375" style="6" customWidth="1"/>
    <col min="9514" max="9514" width="0" style="6" hidden="1" customWidth="1"/>
    <col min="9515" max="9520" width="3" style="6" customWidth="1"/>
    <col min="9521" max="9521" width="3.88671875" style="6" bestFit="1" customWidth="1"/>
    <col min="9522" max="9522" width="0" style="6" hidden="1" customWidth="1"/>
    <col min="9523" max="9523" width="3" style="6" customWidth="1"/>
    <col min="9524" max="9524" width="1" style="6" customWidth="1"/>
    <col min="9525" max="9728" width="3" style="6"/>
    <col min="9729" max="9729" width="21.33203125" style="6" bestFit="1" customWidth="1"/>
    <col min="9730" max="9769" width="3.109375" style="6" customWidth="1"/>
    <col min="9770" max="9770" width="0" style="6" hidden="1" customWidth="1"/>
    <col min="9771" max="9776" width="3" style="6" customWidth="1"/>
    <col min="9777" max="9777" width="3.88671875" style="6" bestFit="1" customWidth="1"/>
    <col min="9778" max="9778" width="0" style="6" hidden="1" customWidth="1"/>
    <col min="9779" max="9779" width="3" style="6" customWidth="1"/>
    <col min="9780" max="9780" width="1" style="6" customWidth="1"/>
    <col min="9781" max="9984" width="3" style="6"/>
    <col min="9985" max="9985" width="21.33203125" style="6" bestFit="1" customWidth="1"/>
    <col min="9986" max="10025" width="3.109375" style="6" customWidth="1"/>
    <col min="10026" max="10026" width="0" style="6" hidden="1" customWidth="1"/>
    <col min="10027" max="10032" width="3" style="6" customWidth="1"/>
    <col min="10033" max="10033" width="3.88671875" style="6" bestFit="1" customWidth="1"/>
    <col min="10034" max="10034" width="0" style="6" hidden="1" customWidth="1"/>
    <col min="10035" max="10035" width="3" style="6" customWidth="1"/>
    <col min="10036" max="10036" width="1" style="6" customWidth="1"/>
    <col min="10037" max="10240" width="3" style="6"/>
    <col min="10241" max="10241" width="21.33203125" style="6" bestFit="1" customWidth="1"/>
    <col min="10242" max="10281" width="3.109375" style="6" customWidth="1"/>
    <col min="10282" max="10282" width="0" style="6" hidden="1" customWidth="1"/>
    <col min="10283" max="10288" width="3" style="6" customWidth="1"/>
    <col min="10289" max="10289" width="3.88671875" style="6" bestFit="1" customWidth="1"/>
    <col min="10290" max="10290" width="0" style="6" hidden="1" customWidth="1"/>
    <col min="10291" max="10291" width="3" style="6" customWidth="1"/>
    <col min="10292" max="10292" width="1" style="6" customWidth="1"/>
    <col min="10293" max="10496" width="3" style="6"/>
    <col min="10497" max="10497" width="21.33203125" style="6" bestFit="1" customWidth="1"/>
    <col min="10498" max="10537" width="3.109375" style="6" customWidth="1"/>
    <col min="10538" max="10538" width="0" style="6" hidden="1" customWidth="1"/>
    <col min="10539" max="10544" width="3" style="6" customWidth="1"/>
    <col min="10545" max="10545" width="3.88671875" style="6" bestFit="1" customWidth="1"/>
    <col min="10546" max="10546" width="0" style="6" hidden="1" customWidth="1"/>
    <col min="10547" max="10547" width="3" style="6" customWidth="1"/>
    <col min="10548" max="10548" width="1" style="6" customWidth="1"/>
    <col min="10549" max="10752" width="3" style="6"/>
    <col min="10753" max="10753" width="21.33203125" style="6" bestFit="1" customWidth="1"/>
    <col min="10754" max="10793" width="3.109375" style="6" customWidth="1"/>
    <col min="10794" max="10794" width="0" style="6" hidden="1" customWidth="1"/>
    <col min="10795" max="10800" width="3" style="6" customWidth="1"/>
    <col min="10801" max="10801" width="3.88671875" style="6" bestFit="1" customWidth="1"/>
    <col min="10802" max="10802" width="0" style="6" hidden="1" customWidth="1"/>
    <col min="10803" max="10803" width="3" style="6" customWidth="1"/>
    <col min="10804" max="10804" width="1" style="6" customWidth="1"/>
    <col min="10805" max="11008" width="3" style="6"/>
    <col min="11009" max="11009" width="21.33203125" style="6" bestFit="1" customWidth="1"/>
    <col min="11010" max="11049" width="3.109375" style="6" customWidth="1"/>
    <col min="11050" max="11050" width="0" style="6" hidden="1" customWidth="1"/>
    <col min="11051" max="11056" width="3" style="6" customWidth="1"/>
    <col min="11057" max="11057" width="3.88671875" style="6" bestFit="1" customWidth="1"/>
    <col min="11058" max="11058" width="0" style="6" hidden="1" customWidth="1"/>
    <col min="11059" max="11059" width="3" style="6" customWidth="1"/>
    <col min="11060" max="11060" width="1" style="6" customWidth="1"/>
    <col min="11061" max="11264" width="3" style="6"/>
    <col min="11265" max="11265" width="21.33203125" style="6" bestFit="1" customWidth="1"/>
    <col min="11266" max="11305" width="3.109375" style="6" customWidth="1"/>
    <col min="11306" max="11306" width="0" style="6" hidden="1" customWidth="1"/>
    <col min="11307" max="11312" width="3" style="6" customWidth="1"/>
    <col min="11313" max="11313" width="3.88671875" style="6" bestFit="1" customWidth="1"/>
    <col min="11314" max="11314" width="0" style="6" hidden="1" customWidth="1"/>
    <col min="11315" max="11315" width="3" style="6" customWidth="1"/>
    <col min="11316" max="11316" width="1" style="6" customWidth="1"/>
    <col min="11317" max="11520" width="3" style="6"/>
    <col min="11521" max="11521" width="21.33203125" style="6" bestFit="1" customWidth="1"/>
    <col min="11522" max="11561" width="3.109375" style="6" customWidth="1"/>
    <col min="11562" max="11562" width="0" style="6" hidden="1" customWidth="1"/>
    <col min="11563" max="11568" width="3" style="6" customWidth="1"/>
    <col min="11569" max="11569" width="3.88671875" style="6" bestFit="1" customWidth="1"/>
    <col min="11570" max="11570" width="0" style="6" hidden="1" customWidth="1"/>
    <col min="11571" max="11571" width="3" style="6" customWidth="1"/>
    <col min="11572" max="11572" width="1" style="6" customWidth="1"/>
    <col min="11573" max="11776" width="3" style="6"/>
    <col min="11777" max="11777" width="21.33203125" style="6" bestFit="1" customWidth="1"/>
    <col min="11778" max="11817" width="3.109375" style="6" customWidth="1"/>
    <col min="11818" max="11818" width="0" style="6" hidden="1" customWidth="1"/>
    <col min="11819" max="11824" width="3" style="6" customWidth="1"/>
    <col min="11825" max="11825" width="3.88671875" style="6" bestFit="1" customWidth="1"/>
    <col min="11826" max="11826" width="0" style="6" hidden="1" customWidth="1"/>
    <col min="11827" max="11827" width="3" style="6" customWidth="1"/>
    <col min="11828" max="11828" width="1" style="6" customWidth="1"/>
    <col min="11829" max="12032" width="3" style="6"/>
    <col min="12033" max="12033" width="21.33203125" style="6" bestFit="1" customWidth="1"/>
    <col min="12034" max="12073" width="3.109375" style="6" customWidth="1"/>
    <col min="12074" max="12074" width="0" style="6" hidden="1" customWidth="1"/>
    <col min="12075" max="12080" width="3" style="6" customWidth="1"/>
    <col min="12081" max="12081" width="3.88671875" style="6" bestFit="1" customWidth="1"/>
    <col min="12082" max="12082" width="0" style="6" hidden="1" customWidth="1"/>
    <col min="12083" max="12083" width="3" style="6" customWidth="1"/>
    <col min="12084" max="12084" width="1" style="6" customWidth="1"/>
    <col min="12085" max="12288" width="3" style="6"/>
    <col min="12289" max="12289" width="21.33203125" style="6" bestFit="1" customWidth="1"/>
    <col min="12290" max="12329" width="3.109375" style="6" customWidth="1"/>
    <col min="12330" max="12330" width="0" style="6" hidden="1" customWidth="1"/>
    <col min="12331" max="12336" width="3" style="6" customWidth="1"/>
    <col min="12337" max="12337" width="3.88671875" style="6" bestFit="1" customWidth="1"/>
    <col min="12338" max="12338" width="0" style="6" hidden="1" customWidth="1"/>
    <col min="12339" max="12339" width="3" style="6" customWidth="1"/>
    <col min="12340" max="12340" width="1" style="6" customWidth="1"/>
    <col min="12341" max="12544" width="3" style="6"/>
    <col min="12545" max="12545" width="21.33203125" style="6" bestFit="1" customWidth="1"/>
    <col min="12546" max="12585" width="3.109375" style="6" customWidth="1"/>
    <col min="12586" max="12586" width="0" style="6" hidden="1" customWidth="1"/>
    <col min="12587" max="12592" width="3" style="6" customWidth="1"/>
    <col min="12593" max="12593" width="3.88671875" style="6" bestFit="1" customWidth="1"/>
    <col min="12594" max="12594" width="0" style="6" hidden="1" customWidth="1"/>
    <col min="12595" max="12595" width="3" style="6" customWidth="1"/>
    <col min="12596" max="12596" width="1" style="6" customWidth="1"/>
    <col min="12597" max="12800" width="3" style="6"/>
    <col min="12801" max="12801" width="21.33203125" style="6" bestFit="1" customWidth="1"/>
    <col min="12802" max="12841" width="3.109375" style="6" customWidth="1"/>
    <col min="12842" max="12842" width="0" style="6" hidden="1" customWidth="1"/>
    <col min="12843" max="12848" width="3" style="6" customWidth="1"/>
    <col min="12849" max="12849" width="3.88671875" style="6" bestFit="1" customWidth="1"/>
    <col min="12850" max="12850" width="0" style="6" hidden="1" customWidth="1"/>
    <col min="12851" max="12851" width="3" style="6" customWidth="1"/>
    <col min="12852" max="12852" width="1" style="6" customWidth="1"/>
    <col min="12853" max="13056" width="3" style="6"/>
    <col min="13057" max="13057" width="21.33203125" style="6" bestFit="1" customWidth="1"/>
    <col min="13058" max="13097" width="3.109375" style="6" customWidth="1"/>
    <col min="13098" max="13098" width="0" style="6" hidden="1" customWidth="1"/>
    <col min="13099" max="13104" width="3" style="6" customWidth="1"/>
    <col min="13105" max="13105" width="3.88671875" style="6" bestFit="1" customWidth="1"/>
    <col min="13106" max="13106" width="0" style="6" hidden="1" customWidth="1"/>
    <col min="13107" max="13107" width="3" style="6" customWidth="1"/>
    <col min="13108" max="13108" width="1" style="6" customWidth="1"/>
    <col min="13109" max="13312" width="3" style="6"/>
    <col min="13313" max="13313" width="21.33203125" style="6" bestFit="1" customWidth="1"/>
    <col min="13314" max="13353" width="3.109375" style="6" customWidth="1"/>
    <col min="13354" max="13354" width="0" style="6" hidden="1" customWidth="1"/>
    <col min="13355" max="13360" width="3" style="6" customWidth="1"/>
    <col min="13361" max="13361" width="3.88671875" style="6" bestFit="1" customWidth="1"/>
    <col min="13362" max="13362" width="0" style="6" hidden="1" customWidth="1"/>
    <col min="13363" max="13363" width="3" style="6" customWidth="1"/>
    <col min="13364" max="13364" width="1" style="6" customWidth="1"/>
    <col min="13365" max="13568" width="3" style="6"/>
    <col min="13569" max="13569" width="21.33203125" style="6" bestFit="1" customWidth="1"/>
    <col min="13570" max="13609" width="3.109375" style="6" customWidth="1"/>
    <col min="13610" max="13610" width="0" style="6" hidden="1" customWidth="1"/>
    <col min="13611" max="13616" width="3" style="6" customWidth="1"/>
    <col min="13617" max="13617" width="3.88671875" style="6" bestFit="1" customWidth="1"/>
    <col min="13618" max="13618" width="0" style="6" hidden="1" customWidth="1"/>
    <col min="13619" max="13619" width="3" style="6" customWidth="1"/>
    <col min="13620" max="13620" width="1" style="6" customWidth="1"/>
    <col min="13621" max="13824" width="3" style="6"/>
    <col min="13825" max="13825" width="21.33203125" style="6" bestFit="1" customWidth="1"/>
    <col min="13826" max="13865" width="3.109375" style="6" customWidth="1"/>
    <col min="13866" max="13866" width="0" style="6" hidden="1" customWidth="1"/>
    <col min="13867" max="13872" width="3" style="6" customWidth="1"/>
    <col min="13873" max="13873" width="3.88671875" style="6" bestFit="1" customWidth="1"/>
    <col min="13874" max="13874" width="0" style="6" hidden="1" customWidth="1"/>
    <col min="13875" max="13875" width="3" style="6" customWidth="1"/>
    <col min="13876" max="13876" width="1" style="6" customWidth="1"/>
    <col min="13877" max="14080" width="3" style="6"/>
    <col min="14081" max="14081" width="21.33203125" style="6" bestFit="1" customWidth="1"/>
    <col min="14082" max="14121" width="3.109375" style="6" customWidth="1"/>
    <col min="14122" max="14122" width="0" style="6" hidden="1" customWidth="1"/>
    <col min="14123" max="14128" width="3" style="6" customWidth="1"/>
    <col min="14129" max="14129" width="3.88671875" style="6" bestFit="1" customWidth="1"/>
    <col min="14130" max="14130" width="0" style="6" hidden="1" customWidth="1"/>
    <col min="14131" max="14131" width="3" style="6" customWidth="1"/>
    <col min="14132" max="14132" width="1" style="6" customWidth="1"/>
    <col min="14133" max="14336" width="3" style="6"/>
    <col min="14337" max="14337" width="21.33203125" style="6" bestFit="1" customWidth="1"/>
    <col min="14338" max="14377" width="3.109375" style="6" customWidth="1"/>
    <col min="14378" max="14378" width="0" style="6" hidden="1" customWidth="1"/>
    <col min="14379" max="14384" width="3" style="6" customWidth="1"/>
    <col min="14385" max="14385" width="3.88671875" style="6" bestFit="1" customWidth="1"/>
    <col min="14386" max="14386" width="0" style="6" hidden="1" customWidth="1"/>
    <col min="14387" max="14387" width="3" style="6" customWidth="1"/>
    <col min="14388" max="14388" width="1" style="6" customWidth="1"/>
    <col min="14389" max="14592" width="3" style="6"/>
    <col min="14593" max="14593" width="21.33203125" style="6" bestFit="1" customWidth="1"/>
    <col min="14594" max="14633" width="3.109375" style="6" customWidth="1"/>
    <col min="14634" max="14634" width="0" style="6" hidden="1" customWidth="1"/>
    <col min="14635" max="14640" width="3" style="6" customWidth="1"/>
    <col min="14641" max="14641" width="3.88671875" style="6" bestFit="1" customWidth="1"/>
    <col min="14642" max="14642" width="0" style="6" hidden="1" customWidth="1"/>
    <col min="14643" max="14643" width="3" style="6" customWidth="1"/>
    <col min="14644" max="14644" width="1" style="6" customWidth="1"/>
    <col min="14645" max="14848" width="3" style="6"/>
    <col min="14849" max="14849" width="21.33203125" style="6" bestFit="1" customWidth="1"/>
    <col min="14850" max="14889" width="3.109375" style="6" customWidth="1"/>
    <col min="14890" max="14890" width="0" style="6" hidden="1" customWidth="1"/>
    <col min="14891" max="14896" width="3" style="6" customWidth="1"/>
    <col min="14897" max="14897" width="3.88671875" style="6" bestFit="1" customWidth="1"/>
    <col min="14898" max="14898" width="0" style="6" hidden="1" customWidth="1"/>
    <col min="14899" max="14899" width="3" style="6" customWidth="1"/>
    <col min="14900" max="14900" width="1" style="6" customWidth="1"/>
    <col min="14901" max="15104" width="3" style="6"/>
    <col min="15105" max="15105" width="21.33203125" style="6" bestFit="1" customWidth="1"/>
    <col min="15106" max="15145" width="3.109375" style="6" customWidth="1"/>
    <col min="15146" max="15146" width="0" style="6" hidden="1" customWidth="1"/>
    <col min="15147" max="15152" width="3" style="6" customWidth="1"/>
    <col min="15153" max="15153" width="3.88671875" style="6" bestFit="1" customWidth="1"/>
    <col min="15154" max="15154" width="0" style="6" hidden="1" customWidth="1"/>
    <col min="15155" max="15155" width="3" style="6" customWidth="1"/>
    <col min="15156" max="15156" width="1" style="6" customWidth="1"/>
    <col min="15157" max="15360" width="3" style="6"/>
    <col min="15361" max="15361" width="21.33203125" style="6" bestFit="1" customWidth="1"/>
    <col min="15362" max="15401" width="3.109375" style="6" customWidth="1"/>
    <col min="15402" max="15402" width="0" style="6" hidden="1" customWidth="1"/>
    <col min="15403" max="15408" width="3" style="6" customWidth="1"/>
    <col min="15409" max="15409" width="3.88671875" style="6" bestFit="1" customWidth="1"/>
    <col min="15410" max="15410" width="0" style="6" hidden="1" customWidth="1"/>
    <col min="15411" max="15411" width="3" style="6" customWidth="1"/>
    <col min="15412" max="15412" width="1" style="6" customWidth="1"/>
    <col min="15413" max="15616" width="3" style="6"/>
    <col min="15617" max="15617" width="21.33203125" style="6" bestFit="1" customWidth="1"/>
    <col min="15618" max="15657" width="3.109375" style="6" customWidth="1"/>
    <col min="15658" max="15658" width="0" style="6" hidden="1" customWidth="1"/>
    <col min="15659" max="15664" width="3" style="6" customWidth="1"/>
    <col min="15665" max="15665" width="3.88671875" style="6" bestFit="1" customWidth="1"/>
    <col min="15666" max="15666" width="0" style="6" hidden="1" customWidth="1"/>
    <col min="15667" max="15667" width="3" style="6" customWidth="1"/>
    <col min="15668" max="15668" width="1" style="6" customWidth="1"/>
    <col min="15669" max="15872" width="3" style="6"/>
    <col min="15873" max="15873" width="21.33203125" style="6" bestFit="1" customWidth="1"/>
    <col min="15874" max="15913" width="3.109375" style="6" customWidth="1"/>
    <col min="15914" max="15914" width="0" style="6" hidden="1" customWidth="1"/>
    <col min="15915" max="15920" width="3" style="6" customWidth="1"/>
    <col min="15921" max="15921" width="3.88671875" style="6" bestFit="1" customWidth="1"/>
    <col min="15922" max="15922" width="0" style="6" hidden="1" customWidth="1"/>
    <col min="15923" max="15923" width="3" style="6" customWidth="1"/>
    <col min="15924" max="15924" width="1" style="6" customWidth="1"/>
    <col min="15925" max="16128" width="3" style="6"/>
    <col min="16129" max="16129" width="21.33203125" style="6" bestFit="1" customWidth="1"/>
    <col min="16130" max="16169" width="3.109375" style="6" customWidth="1"/>
    <col min="16170" max="16170" width="0" style="6" hidden="1" customWidth="1"/>
    <col min="16171" max="16176" width="3" style="6" customWidth="1"/>
    <col min="16177" max="16177" width="3.88671875" style="6" bestFit="1" customWidth="1"/>
    <col min="16178" max="16178" width="0" style="6" hidden="1" customWidth="1"/>
    <col min="16179" max="16179" width="3" style="6" customWidth="1"/>
    <col min="16180" max="16180" width="1" style="6" customWidth="1"/>
    <col min="16181" max="16384" width="3" style="6"/>
  </cols>
  <sheetData>
    <row r="1" spans="1:53" ht="16.2" thickBot="1" x14ac:dyDescent="0.35">
      <c r="A1" s="5" t="s">
        <v>34</v>
      </c>
      <c r="AQ1" s="7" t="s">
        <v>47</v>
      </c>
      <c r="AR1" s="8"/>
      <c r="AS1" s="8"/>
      <c r="AT1" s="8"/>
      <c r="AU1" s="8"/>
      <c r="AV1" s="8"/>
      <c r="AW1" s="8"/>
      <c r="AY1" s="9"/>
      <c r="AZ1" s="10"/>
    </row>
    <row r="2" spans="1:53" ht="33.75" customHeight="1" thickTop="1" thickBot="1" x14ac:dyDescent="0.35">
      <c r="A2" s="60" t="s">
        <v>35</v>
      </c>
      <c r="B2" s="61" t="str">
        <f>(A3)</f>
        <v>Szathmáry</v>
      </c>
      <c r="C2" s="12"/>
      <c r="D2" s="11"/>
      <c r="E2" s="11"/>
      <c r="F2" s="13" t="str">
        <f>(A4)</f>
        <v>Fülöp</v>
      </c>
      <c r="G2" s="11"/>
      <c r="H2" s="11"/>
      <c r="I2" s="11"/>
      <c r="J2" s="13" t="str">
        <f>(A5)</f>
        <v>Pákai</v>
      </c>
      <c r="K2" s="11"/>
      <c r="L2" s="11"/>
      <c r="M2" s="11"/>
      <c r="N2" s="13" t="str">
        <f>(A6)</f>
        <v>Ifj. Farkas</v>
      </c>
      <c r="O2" s="11"/>
      <c r="P2" s="11"/>
      <c r="Q2" s="11"/>
      <c r="R2" s="13" t="str">
        <f>(A7)</f>
        <v>Debreczy I.</v>
      </c>
      <c r="S2" s="11"/>
      <c r="T2" s="11"/>
      <c r="U2" s="11"/>
      <c r="V2" s="13" t="str">
        <f>(A8)</f>
        <v>Szatmári</v>
      </c>
      <c r="W2" s="11"/>
      <c r="X2" s="11"/>
      <c r="Y2" s="11"/>
      <c r="Z2" s="13" t="str">
        <f>(A9)</f>
        <v>Terjék</v>
      </c>
      <c r="AA2" s="11"/>
      <c r="AB2" s="11"/>
      <c r="AC2" s="11"/>
      <c r="AD2" s="13" t="str">
        <f>(A10)</f>
        <v>Menyhárt</v>
      </c>
      <c r="AE2" s="11"/>
      <c r="AF2" s="11"/>
      <c r="AG2" s="11"/>
      <c r="AH2" s="13" t="str">
        <f>(A11)</f>
        <v>Kondor G.</v>
      </c>
      <c r="AI2" s="11"/>
      <c r="AJ2" s="11"/>
      <c r="AK2" s="11"/>
      <c r="AL2" s="13" t="str">
        <f>(A12)</f>
        <v>Lukács V.</v>
      </c>
      <c r="AM2" s="11"/>
      <c r="AN2" s="11"/>
      <c r="AO2" s="11"/>
      <c r="AP2" s="14"/>
      <c r="AQ2" s="15" t="s">
        <v>23</v>
      </c>
      <c r="AR2" s="16" t="s">
        <v>24</v>
      </c>
      <c r="AS2" s="16" t="s">
        <v>25</v>
      </c>
      <c r="AT2" s="16" t="s">
        <v>26</v>
      </c>
      <c r="AU2" s="16" t="s">
        <v>27</v>
      </c>
      <c r="AV2" s="16" t="s">
        <v>28</v>
      </c>
      <c r="AW2" s="17" t="s">
        <v>29</v>
      </c>
      <c r="AY2" s="18" t="s">
        <v>30</v>
      </c>
      <c r="AZ2" s="19"/>
      <c r="BA2" s="20" t="s">
        <v>31</v>
      </c>
    </row>
    <row r="3" spans="1:53" ht="22.5" customHeight="1" thickTop="1" x14ac:dyDescent="0.25">
      <c r="A3" s="62" t="s">
        <v>110</v>
      </c>
      <c r="B3" s="21"/>
      <c r="C3" s="22"/>
      <c r="D3" s="22"/>
      <c r="E3" s="22"/>
      <c r="F3" s="23">
        <v>9</v>
      </c>
      <c r="G3" s="35">
        <f>(N62)</f>
        <v>1</v>
      </c>
      <c r="H3" s="35">
        <f>(P62)</f>
        <v>1</v>
      </c>
      <c r="I3" s="25" t="str">
        <f>IF(G3=".","-",IF(G3&gt;H3,"g",IF(G3=H3,"d","v")))</f>
        <v>d</v>
      </c>
      <c r="J3" s="23">
        <v>8</v>
      </c>
      <c r="K3" s="24">
        <f>(N56)</f>
        <v>2</v>
      </c>
      <c r="L3" s="24">
        <f>(P56)</f>
        <v>1</v>
      </c>
      <c r="M3" s="25" t="str">
        <f>IF(K3=".","-",IF(K3&gt;L3,"g",IF(K3=L3,"d","v")))</f>
        <v>g</v>
      </c>
      <c r="N3" s="23">
        <v>7</v>
      </c>
      <c r="O3" s="24">
        <f>(N50)</f>
        <v>1</v>
      </c>
      <c r="P3" s="24">
        <f>(P50)</f>
        <v>1</v>
      </c>
      <c r="Q3" s="25" t="str">
        <f>IF(O3=".","-",IF(O3&gt;P3,"g",IF(O3=P3,"d","v")))</f>
        <v>d</v>
      </c>
      <c r="R3" s="23">
        <v>6</v>
      </c>
      <c r="S3" s="24">
        <f>(N44)</f>
        <v>3</v>
      </c>
      <c r="T3" s="24">
        <f>(P44)</f>
        <v>1</v>
      </c>
      <c r="U3" s="25" t="str">
        <f>IF(S3=".","-",IF(S3&gt;T3,"g",IF(S3=T3,"d","v")))</f>
        <v>g</v>
      </c>
      <c r="V3" s="23">
        <v>5</v>
      </c>
      <c r="W3" s="24">
        <f>(N38)</f>
        <v>1</v>
      </c>
      <c r="X3" s="24">
        <f>(P38)</f>
        <v>0</v>
      </c>
      <c r="Y3" s="25" t="str">
        <f>IF(W3=".","-",IF(W3&gt;X3,"g",IF(W3=X3,"d","v")))</f>
        <v>g</v>
      </c>
      <c r="Z3" s="23">
        <v>4</v>
      </c>
      <c r="AA3" s="24">
        <f>(N32)</f>
        <v>4</v>
      </c>
      <c r="AB3" s="24">
        <f>(P32)</f>
        <v>0</v>
      </c>
      <c r="AC3" s="25" t="str">
        <f t="shared" ref="AC3:AC8" si="0">IF(AA3=".","-",IF(AA3&gt;AB3,"g",IF(AA3=AB3,"d","v")))</f>
        <v>g</v>
      </c>
      <c r="AD3" s="23">
        <v>3</v>
      </c>
      <c r="AE3" s="24">
        <f>(N26)</f>
        <v>2</v>
      </c>
      <c r="AF3" s="24">
        <f>(P26)</f>
        <v>1</v>
      </c>
      <c r="AG3" s="25" t="str">
        <f t="shared" ref="AG3:AG9" si="1">IF(AE3=".","-",IF(AE3&gt;AF3,"g",IF(AE3=AF3,"d","v")))</f>
        <v>g</v>
      </c>
      <c r="AH3" s="23">
        <v>2</v>
      </c>
      <c r="AI3" s="24">
        <f>(N20)</f>
        <v>0</v>
      </c>
      <c r="AJ3" s="24">
        <f>(P20)</f>
        <v>0</v>
      </c>
      <c r="AK3" s="25" t="str">
        <f t="shared" ref="AK3:AK10" si="2">IF(AI3=".","-",IF(AI3&gt;AJ3,"g",IF(AI3=AJ3,"d","v")))</f>
        <v>d</v>
      </c>
      <c r="AL3" s="23">
        <v>1</v>
      </c>
      <c r="AM3" s="24">
        <f>(N14)</f>
        <v>1</v>
      </c>
      <c r="AN3" s="24">
        <f>(P14)</f>
        <v>1</v>
      </c>
      <c r="AO3" s="25" t="str">
        <f t="shared" ref="AO3:AO11" si="3">IF(AM3=".","-",IF(AM3&gt;AN3,"g",IF(AM3=AN3,"d","v")))</f>
        <v>d</v>
      </c>
      <c r="AP3" s="26"/>
      <c r="AQ3" s="27">
        <f t="shared" ref="AQ3:AQ12" si="4">SUM(AR3:AT3)</f>
        <v>9</v>
      </c>
      <c r="AR3" s="28">
        <f t="shared" ref="AR3:AR12" si="5">COUNTIF(B3:AO3,"g")</f>
        <v>5</v>
      </c>
      <c r="AS3" s="28">
        <f t="shared" ref="AS3:AS12" si="6">COUNTIF(B3:AO3,"d")</f>
        <v>4</v>
      </c>
      <c r="AT3" s="28">
        <f t="shared" ref="AT3:AT12" si="7">COUNTIF(B3:AO3,"v")</f>
        <v>0</v>
      </c>
      <c r="AU3" s="29">
        <f>SUM(IF(O3&lt;&gt;".",O3)+IF(S3&lt;&gt;".",S3)+IF(W3&lt;&gt;".",W3)+IF(AA3&lt;&gt;".",AA3)+IF(AE3&lt;&gt;".",AE3)+IF(AI3&lt;&gt;".",AI3)+IF(AM3&lt;&gt;".",AM3)+IF(G3&lt;&gt;".",G3)+IF(K3&lt;&gt;".",K3))</f>
        <v>15</v>
      </c>
      <c r="AV3" s="29">
        <f>SUM(IF(P3&lt;&gt;".",P3)+IF(T3&lt;&gt;".",T3)+IF(X3&lt;&gt;".",X3)+IF(AB3&lt;&gt;".",AB3)+IF(AF3&lt;&gt;".",AF3)+IF(AJ3&lt;&gt;".",AJ3)+IF(AN3&lt;&gt;".",AN3)+IF(H3&lt;&gt;".",H3)+IF(L3&lt;&gt;".",L3))</f>
        <v>6</v>
      </c>
      <c r="AW3" s="30">
        <f t="shared" ref="AW3:AW12" si="8">SUM(AR3*3+AS3*1)</f>
        <v>19</v>
      </c>
      <c r="AY3" s="31">
        <f t="shared" ref="AY3:AY12" si="9">RANK(AW3,$AW$3:$AW$12,0)</f>
        <v>2</v>
      </c>
      <c r="AZ3" s="32"/>
      <c r="BA3" s="33">
        <f t="shared" ref="BA3:BA12" si="10">SUM(AU3-AV3)</f>
        <v>9</v>
      </c>
    </row>
    <row r="4" spans="1:53" ht="22.5" customHeight="1" x14ac:dyDescent="0.25">
      <c r="A4" s="63" t="s">
        <v>111</v>
      </c>
      <c r="B4" s="34">
        <v>9</v>
      </c>
      <c r="C4" s="35">
        <f>(P62)</f>
        <v>1</v>
      </c>
      <c r="D4" s="35">
        <f>(N62)</f>
        <v>1</v>
      </c>
      <c r="E4" s="64" t="str">
        <f t="shared" ref="E4:E12" si="11">IF(C4=".","-",IF(C4&gt;D4,"g",IF(C4=D4,"d","v")))</f>
        <v>d</v>
      </c>
      <c r="F4" s="37"/>
      <c r="G4" s="38"/>
      <c r="H4" s="38"/>
      <c r="I4" s="38"/>
      <c r="J4" s="34">
        <v>7</v>
      </c>
      <c r="K4" s="35">
        <f>(N51)</f>
        <v>1</v>
      </c>
      <c r="L4" s="35">
        <f>(P51)</f>
        <v>0</v>
      </c>
      <c r="M4" s="36" t="str">
        <f>IF(K4=".","-",IF(K4&gt;L4,"g",IF(K4=L4,"d","v")))</f>
        <v>g</v>
      </c>
      <c r="N4" s="34">
        <v>6</v>
      </c>
      <c r="O4" s="35">
        <f>(N45)</f>
        <v>2</v>
      </c>
      <c r="P4" s="35">
        <f>(P45)</f>
        <v>1</v>
      </c>
      <c r="Q4" s="36" t="str">
        <f>IF(O4=".","-",IF(O4&gt;P4,"g",IF(O4=P4,"d","v")))</f>
        <v>g</v>
      </c>
      <c r="R4" s="34">
        <v>5</v>
      </c>
      <c r="S4" s="35">
        <f>(N39)</f>
        <v>1</v>
      </c>
      <c r="T4" s="35">
        <f>(P39)</f>
        <v>1</v>
      </c>
      <c r="U4" s="36" t="str">
        <f>IF(S4=".","-",IF(S4&gt;T4,"g",IF(S4=T4,"d","v")))</f>
        <v>d</v>
      </c>
      <c r="V4" s="34">
        <v>4</v>
      </c>
      <c r="W4" s="35">
        <f>(P33)</f>
        <v>3</v>
      </c>
      <c r="X4" s="35">
        <f>(N33)</f>
        <v>2</v>
      </c>
      <c r="Y4" s="36" t="str">
        <f>IF(W4=".","-",IF(W4&gt;X4,"g",IF(W4=X4,"d","v")))</f>
        <v>g</v>
      </c>
      <c r="Z4" s="34">
        <v>3</v>
      </c>
      <c r="AA4" s="35">
        <f>(N27)</f>
        <v>4</v>
      </c>
      <c r="AB4" s="35">
        <f>(P27)</f>
        <v>1</v>
      </c>
      <c r="AC4" s="36" t="str">
        <f t="shared" si="0"/>
        <v>g</v>
      </c>
      <c r="AD4" s="34">
        <v>2</v>
      </c>
      <c r="AE4" s="35">
        <f>(N21)</f>
        <v>2</v>
      </c>
      <c r="AF4" s="35">
        <f>(P21)</f>
        <v>0</v>
      </c>
      <c r="AG4" s="36" t="str">
        <f t="shared" si="1"/>
        <v>g</v>
      </c>
      <c r="AH4" s="34">
        <v>1</v>
      </c>
      <c r="AI4" s="35">
        <f>(N15)</f>
        <v>3</v>
      </c>
      <c r="AJ4" s="35">
        <f>(P15)</f>
        <v>0</v>
      </c>
      <c r="AK4" s="36" t="str">
        <f t="shared" si="2"/>
        <v>g</v>
      </c>
      <c r="AL4" s="34">
        <v>8</v>
      </c>
      <c r="AM4" s="35">
        <f>(N57)</f>
        <v>0</v>
      </c>
      <c r="AN4" s="35">
        <f>(P57)</f>
        <v>4</v>
      </c>
      <c r="AO4" s="36" t="str">
        <f t="shared" si="3"/>
        <v>v</v>
      </c>
      <c r="AP4" s="39"/>
      <c r="AQ4" s="27">
        <f t="shared" si="4"/>
        <v>9</v>
      </c>
      <c r="AR4" s="28">
        <f t="shared" si="5"/>
        <v>6</v>
      </c>
      <c r="AS4" s="28">
        <f t="shared" si="6"/>
        <v>2</v>
      </c>
      <c r="AT4" s="28">
        <f t="shared" si="7"/>
        <v>1</v>
      </c>
      <c r="AU4" s="29">
        <f>SUM(IF(O4&lt;&gt;".",O4)+IF(S4&lt;&gt;".",S4)+IF(W4&lt;&gt;".",W4)+IF(AA4&lt;&gt;".",AA4)+IF(AE4&lt;&gt;".",AE4)+IF(AI4&lt;&gt;".",AI4)+IF(AM4&lt;&gt;".",AM4)+IF(C4&lt;&gt;".",C4)+IF(K4&lt;&gt;".",K4))</f>
        <v>17</v>
      </c>
      <c r="AV4" s="29">
        <f>SUM(IF(P4&lt;&gt;".",P4)+IF(T4&lt;&gt;".",T4)+IF(X4&lt;&gt;".",X4)+IF(AB4&lt;&gt;".",AB4)+IF(AF4&lt;&gt;".",AF4)+IF(AJ4&lt;&gt;".",AJ4)+IF(AN4&lt;&gt;".",AN4)+IF(D4&lt;&gt;".",D4)+IF(L4&lt;&gt;".",L4))</f>
        <v>10</v>
      </c>
      <c r="AW4" s="40">
        <f t="shared" si="8"/>
        <v>20</v>
      </c>
      <c r="AY4" s="31">
        <f t="shared" si="9"/>
        <v>1</v>
      </c>
      <c r="AZ4" s="32"/>
      <c r="BA4" s="33">
        <f t="shared" si="10"/>
        <v>7</v>
      </c>
    </row>
    <row r="5" spans="1:53" ht="22.5" customHeight="1" x14ac:dyDescent="0.25">
      <c r="A5" s="63" t="s">
        <v>112</v>
      </c>
      <c r="B5" s="34">
        <v>8</v>
      </c>
      <c r="C5" s="35">
        <f>(P56)</f>
        <v>1</v>
      </c>
      <c r="D5" s="35">
        <f>(N56)</f>
        <v>2</v>
      </c>
      <c r="E5" s="64" t="str">
        <f t="shared" si="11"/>
        <v>v</v>
      </c>
      <c r="F5" s="34">
        <v>7</v>
      </c>
      <c r="G5" s="35">
        <f>(P51)</f>
        <v>0</v>
      </c>
      <c r="H5" s="35">
        <f>(N51)</f>
        <v>1</v>
      </c>
      <c r="I5" s="64" t="str">
        <f t="shared" ref="I5:I12" si="12">IF(G5=".","-",IF(G5&gt;H5,"g",IF(G5=H5,"d","v")))</f>
        <v>v</v>
      </c>
      <c r="J5" s="37"/>
      <c r="K5" s="38"/>
      <c r="L5" s="38"/>
      <c r="M5" s="38"/>
      <c r="N5" s="34">
        <v>5</v>
      </c>
      <c r="O5" s="35">
        <f>(N40)</f>
        <v>0</v>
      </c>
      <c r="P5" s="35">
        <f>(P40)</f>
        <v>1</v>
      </c>
      <c r="Q5" s="36" t="str">
        <f>IF(O5=".","-",IF(O5&gt;P5,"g",IF(O5=P5,"d","v")))</f>
        <v>v</v>
      </c>
      <c r="R5" s="34">
        <v>4</v>
      </c>
      <c r="S5" s="35">
        <f>(N34)</f>
        <v>1</v>
      </c>
      <c r="T5" s="35">
        <f>(P34)</f>
        <v>0</v>
      </c>
      <c r="U5" s="36" t="str">
        <f>IF(S5=".","-",IF(S5&gt;T5,"g",IF(S5=T5,"d","v")))</f>
        <v>g</v>
      </c>
      <c r="V5" s="34">
        <v>3</v>
      </c>
      <c r="W5" s="35">
        <f>(N28)</f>
        <v>1</v>
      </c>
      <c r="X5" s="35">
        <f>(P28)</f>
        <v>1</v>
      </c>
      <c r="Y5" s="36" t="str">
        <f>IF(W5=".","-",IF(W5&gt;X5,"g",IF(W5=X5,"d","v")))</f>
        <v>d</v>
      </c>
      <c r="Z5" s="34">
        <v>2</v>
      </c>
      <c r="AA5" s="35">
        <f>(N22)</f>
        <v>2</v>
      </c>
      <c r="AB5" s="35">
        <f>(P22)</f>
        <v>1</v>
      </c>
      <c r="AC5" s="36" t="str">
        <f t="shared" si="0"/>
        <v>g</v>
      </c>
      <c r="AD5" s="34">
        <v>1</v>
      </c>
      <c r="AE5" s="35">
        <f>(N16)</f>
        <v>4</v>
      </c>
      <c r="AF5" s="35">
        <f>(P16)</f>
        <v>3</v>
      </c>
      <c r="AG5" s="36" t="str">
        <f t="shared" si="1"/>
        <v>g</v>
      </c>
      <c r="AH5" s="34">
        <v>9</v>
      </c>
      <c r="AI5" s="35">
        <f>(N63)</f>
        <v>2</v>
      </c>
      <c r="AJ5" s="35">
        <f>(P63)</f>
        <v>1</v>
      </c>
      <c r="AK5" s="36" t="str">
        <f t="shared" si="2"/>
        <v>g</v>
      </c>
      <c r="AL5" s="34">
        <v>6</v>
      </c>
      <c r="AM5" s="35">
        <f>(N46)</f>
        <v>3</v>
      </c>
      <c r="AN5" s="35">
        <f>(P46)</f>
        <v>2</v>
      </c>
      <c r="AO5" s="36" t="str">
        <f t="shared" si="3"/>
        <v>g</v>
      </c>
      <c r="AP5" s="39"/>
      <c r="AQ5" s="27">
        <f t="shared" si="4"/>
        <v>9</v>
      </c>
      <c r="AR5" s="28">
        <f t="shared" si="5"/>
        <v>5</v>
      </c>
      <c r="AS5" s="28">
        <f t="shared" si="6"/>
        <v>1</v>
      </c>
      <c r="AT5" s="28">
        <f t="shared" si="7"/>
        <v>3</v>
      </c>
      <c r="AU5" s="29">
        <f>SUM(IF(O5&lt;&gt;".",O5)+IF(S5&lt;&gt;".",S5)+IF(W5&lt;&gt;".",W5)+IF(AA5&lt;&gt;".",AA5)+IF(AE5&lt;&gt;".",AE5)+IF(AI5&lt;&gt;".",AI5)+IF(AM5&lt;&gt;".",AM5)+IF(G5&lt;&gt;".",G5)+IF(C5&lt;&gt;".",C5))</f>
        <v>14</v>
      </c>
      <c r="AV5" s="29">
        <f>SUM(IF(P5&lt;&gt;".",P5)+IF(T5&lt;&gt;".",T5)+IF(X5&lt;&gt;".",X5)+IF(AB5&lt;&gt;".",AB5)+IF(AF5&lt;&gt;".",AF5)+IF(AJ5&lt;&gt;".",AJ5)+IF(AN5&lt;&gt;".",AN5)+IF(H5&lt;&gt;".",H5)+IF(D5&lt;&gt;".",D5))</f>
        <v>12</v>
      </c>
      <c r="AW5" s="40">
        <f t="shared" si="8"/>
        <v>16</v>
      </c>
      <c r="AY5" s="31">
        <f t="shared" si="9"/>
        <v>3</v>
      </c>
      <c r="AZ5" s="32"/>
      <c r="BA5" s="33">
        <f t="shared" si="10"/>
        <v>2</v>
      </c>
    </row>
    <row r="6" spans="1:53" ht="22.5" customHeight="1" x14ac:dyDescent="0.25">
      <c r="A6" s="63" t="s">
        <v>165</v>
      </c>
      <c r="B6" s="34">
        <v>7</v>
      </c>
      <c r="C6" s="35">
        <f>(P50)</f>
        <v>1</v>
      </c>
      <c r="D6" s="35">
        <f>(N50)</f>
        <v>1</v>
      </c>
      <c r="E6" s="64" t="str">
        <f t="shared" si="11"/>
        <v>d</v>
      </c>
      <c r="F6" s="34">
        <v>6</v>
      </c>
      <c r="G6" s="35">
        <f>(P45)</f>
        <v>1</v>
      </c>
      <c r="H6" s="35">
        <f>(N45)</f>
        <v>2</v>
      </c>
      <c r="I6" s="64" t="str">
        <f t="shared" si="12"/>
        <v>v</v>
      </c>
      <c r="J6" s="34">
        <v>5</v>
      </c>
      <c r="K6" s="35">
        <f>(P40)</f>
        <v>1</v>
      </c>
      <c r="L6" s="35">
        <f>(N40)</f>
        <v>0</v>
      </c>
      <c r="M6" s="64" t="str">
        <f t="shared" ref="M6:M12" si="13">IF(K6=".","-",IF(K6&gt;L6,"g",IF(K6=L6,"d","v")))</f>
        <v>g</v>
      </c>
      <c r="N6" s="37"/>
      <c r="O6" s="38"/>
      <c r="P6" s="38"/>
      <c r="Q6" s="38"/>
      <c r="R6" s="34">
        <v>3</v>
      </c>
      <c r="S6" s="35">
        <f>(N29)</f>
        <v>3</v>
      </c>
      <c r="T6" s="35">
        <f>(P29)</f>
        <v>4</v>
      </c>
      <c r="U6" s="36" t="str">
        <f>IF(S6=".","-",IF(S6&gt;T6,"g",IF(S6=T6,"d","v")))</f>
        <v>v</v>
      </c>
      <c r="V6" s="34">
        <v>2</v>
      </c>
      <c r="W6" s="35">
        <f>(N23)</f>
        <v>1</v>
      </c>
      <c r="X6" s="35">
        <f>(P23)</f>
        <v>1</v>
      </c>
      <c r="Y6" s="36" t="str">
        <f>IF(W6=".","-",IF(W6&gt;X6,"g",IF(W6=X6,"d","v")))</f>
        <v>d</v>
      </c>
      <c r="Z6" s="34">
        <v>1</v>
      </c>
      <c r="AA6" s="35">
        <f>(N17)</f>
        <v>4</v>
      </c>
      <c r="AB6" s="35">
        <f>(P17)</f>
        <v>4</v>
      </c>
      <c r="AC6" s="36" t="str">
        <f t="shared" si="0"/>
        <v>d</v>
      </c>
      <c r="AD6" s="34">
        <v>9</v>
      </c>
      <c r="AE6" s="35">
        <f>(N64)</f>
        <v>1</v>
      </c>
      <c r="AF6" s="35">
        <f>(P64)</f>
        <v>0</v>
      </c>
      <c r="AG6" s="36" t="str">
        <f t="shared" si="1"/>
        <v>g</v>
      </c>
      <c r="AH6" s="34">
        <v>8</v>
      </c>
      <c r="AI6" s="35">
        <f>(N58)</f>
        <v>2</v>
      </c>
      <c r="AJ6" s="35">
        <f>(P58)</f>
        <v>1</v>
      </c>
      <c r="AK6" s="36" t="str">
        <f t="shared" si="2"/>
        <v>g</v>
      </c>
      <c r="AL6" s="34">
        <v>4</v>
      </c>
      <c r="AM6" s="35">
        <f>(N35)</f>
        <v>1</v>
      </c>
      <c r="AN6" s="35">
        <f>(P35)</f>
        <v>0</v>
      </c>
      <c r="AO6" s="36" t="str">
        <f t="shared" si="3"/>
        <v>g</v>
      </c>
      <c r="AP6" s="39"/>
      <c r="AQ6" s="27">
        <f t="shared" si="4"/>
        <v>9</v>
      </c>
      <c r="AR6" s="28">
        <f t="shared" si="5"/>
        <v>4</v>
      </c>
      <c r="AS6" s="28">
        <f t="shared" si="6"/>
        <v>3</v>
      </c>
      <c r="AT6" s="28">
        <f t="shared" si="7"/>
        <v>2</v>
      </c>
      <c r="AU6" s="29">
        <f>SUM(IF(C6&lt;&gt;".",C6)+IF(S6&lt;&gt;".",S6)+IF(W6&lt;&gt;".",W6)+IF(AA6&lt;&gt;".",AA6)+IF(AE6&lt;&gt;".",AE6)+IF(AI6&lt;&gt;".",AI6)+IF(AM6&lt;&gt;".",AM6)+IF(G6&lt;&gt;".",G6)+IF(K6&lt;&gt;".",K6))</f>
        <v>15</v>
      </c>
      <c r="AV6" s="29">
        <f>SUM(IF(D6&lt;&gt;".",D6)+IF(T6&lt;&gt;".",T6)+IF(X6&lt;&gt;".",X6)+IF(AB6&lt;&gt;".",AB6)+IF(AF6&lt;&gt;".",AF6)+IF(AJ6&lt;&gt;".",AJ6)+IF(AN6&lt;&gt;".",AN6)+IF(H6&lt;&gt;".",H6)+IF(L6&lt;&gt;".",L6))</f>
        <v>13</v>
      </c>
      <c r="AW6" s="40">
        <f t="shared" si="8"/>
        <v>15</v>
      </c>
      <c r="AY6" s="31">
        <f t="shared" si="9"/>
        <v>4</v>
      </c>
      <c r="AZ6" s="32"/>
      <c r="BA6" s="33">
        <f t="shared" si="10"/>
        <v>2</v>
      </c>
    </row>
    <row r="7" spans="1:53" ht="22.5" customHeight="1" x14ac:dyDescent="0.25">
      <c r="A7" s="63" t="s">
        <v>114</v>
      </c>
      <c r="B7" s="34">
        <v>6</v>
      </c>
      <c r="C7" s="35">
        <f>(P44)</f>
        <v>1</v>
      </c>
      <c r="D7" s="35">
        <f>(N44)</f>
        <v>3</v>
      </c>
      <c r="E7" s="64" t="str">
        <f t="shared" si="11"/>
        <v>v</v>
      </c>
      <c r="F7" s="34">
        <v>5</v>
      </c>
      <c r="G7" s="35">
        <f>(P39)</f>
        <v>1</v>
      </c>
      <c r="H7" s="35">
        <f>(N39)</f>
        <v>1</v>
      </c>
      <c r="I7" s="64" t="str">
        <f t="shared" si="12"/>
        <v>d</v>
      </c>
      <c r="J7" s="34">
        <v>4</v>
      </c>
      <c r="K7" s="35">
        <f>(P34)</f>
        <v>0</v>
      </c>
      <c r="L7" s="35">
        <f>(N34)</f>
        <v>1</v>
      </c>
      <c r="M7" s="64" t="str">
        <f t="shared" si="13"/>
        <v>v</v>
      </c>
      <c r="N7" s="34">
        <v>3</v>
      </c>
      <c r="O7" s="35">
        <f>(P29)</f>
        <v>4</v>
      </c>
      <c r="P7" s="35">
        <f>(N29)</f>
        <v>3</v>
      </c>
      <c r="Q7" s="64" t="str">
        <f t="shared" ref="Q7:Q12" si="14">IF(O7=".","-",IF(O7&gt;P7,"g",IF(O7=P7,"d","v")))</f>
        <v>g</v>
      </c>
      <c r="R7" s="37"/>
      <c r="S7" s="38"/>
      <c r="T7" s="38"/>
      <c r="U7" s="38"/>
      <c r="V7" s="34">
        <v>1</v>
      </c>
      <c r="W7" s="35">
        <f>(N18)</f>
        <v>0</v>
      </c>
      <c r="X7" s="35">
        <f>(P18)</f>
        <v>2</v>
      </c>
      <c r="Y7" s="36" t="str">
        <f>IF(W7=".","-",IF(W7&gt;X7,"g",IF(W7=X7,"d","v")))</f>
        <v>v</v>
      </c>
      <c r="Z7" s="34">
        <v>9</v>
      </c>
      <c r="AA7" s="35">
        <f>(N65)</f>
        <v>4</v>
      </c>
      <c r="AB7" s="35">
        <f>(P65)</f>
        <v>0</v>
      </c>
      <c r="AC7" s="36" t="str">
        <f t="shared" si="0"/>
        <v>g</v>
      </c>
      <c r="AD7" s="34">
        <v>8</v>
      </c>
      <c r="AE7" s="35">
        <f>(N59)</f>
        <v>1</v>
      </c>
      <c r="AF7" s="35">
        <f>(P59)</f>
        <v>1</v>
      </c>
      <c r="AG7" s="36" t="str">
        <f t="shared" si="1"/>
        <v>d</v>
      </c>
      <c r="AH7" s="34">
        <v>7</v>
      </c>
      <c r="AI7" s="35">
        <f>(N52)</f>
        <v>2</v>
      </c>
      <c r="AJ7" s="35">
        <f>(P52)</f>
        <v>2</v>
      </c>
      <c r="AK7" s="36" t="str">
        <f t="shared" si="2"/>
        <v>d</v>
      </c>
      <c r="AL7" s="34">
        <v>2</v>
      </c>
      <c r="AM7" s="35">
        <f>(N24)</f>
        <v>0</v>
      </c>
      <c r="AN7" s="35">
        <f>(P24)</f>
        <v>3</v>
      </c>
      <c r="AO7" s="36" t="str">
        <f t="shared" si="3"/>
        <v>v</v>
      </c>
      <c r="AP7" s="39"/>
      <c r="AQ7" s="27">
        <f t="shared" si="4"/>
        <v>9</v>
      </c>
      <c r="AR7" s="28">
        <f t="shared" si="5"/>
        <v>2</v>
      </c>
      <c r="AS7" s="28">
        <f t="shared" si="6"/>
        <v>3</v>
      </c>
      <c r="AT7" s="28">
        <f t="shared" si="7"/>
        <v>4</v>
      </c>
      <c r="AU7" s="29">
        <f>SUM(IF(O7&lt;&gt;".",O7)+IF(C7&lt;&gt;".",C7)+IF(W7&lt;&gt;".",W7)+IF(AA7&lt;&gt;".",AA7)+IF(AE7&lt;&gt;".",AE7)+IF(AI7&lt;&gt;".",AI7)+IF(AM7&lt;&gt;".",AM7)+IF(G7&lt;&gt;".",G7)+IF(K7&lt;&gt;".",K7))</f>
        <v>13</v>
      </c>
      <c r="AV7" s="29">
        <f>SUM(IF(P7&lt;&gt;".",P7)+IF(D7&lt;&gt;".",D7)+IF(X7&lt;&gt;".",X7)+IF(AB7&lt;&gt;".",AB7)+IF(AF7&lt;&gt;".",AF7)+IF(AJ7&lt;&gt;".",AJ7)+IF(AN7&lt;&gt;".",AN7)+IF(H7&lt;&gt;".",H7)+IF(L7&lt;&gt;".",L7))</f>
        <v>16</v>
      </c>
      <c r="AW7" s="40">
        <f t="shared" si="8"/>
        <v>9</v>
      </c>
      <c r="AY7" s="31">
        <v>7</v>
      </c>
      <c r="AZ7" s="32"/>
      <c r="BA7" s="33">
        <f t="shared" si="10"/>
        <v>-3</v>
      </c>
    </row>
    <row r="8" spans="1:53" ht="22.5" customHeight="1" x14ac:dyDescent="0.25">
      <c r="A8" s="63" t="s">
        <v>115</v>
      </c>
      <c r="B8" s="34">
        <v>5</v>
      </c>
      <c r="C8" s="35">
        <f>(P38)</f>
        <v>0</v>
      </c>
      <c r="D8" s="35">
        <f>(N38)</f>
        <v>1</v>
      </c>
      <c r="E8" s="64" t="str">
        <f t="shared" si="11"/>
        <v>v</v>
      </c>
      <c r="F8" s="34">
        <v>4</v>
      </c>
      <c r="G8" s="35">
        <f>(N33)</f>
        <v>2</v>
      </c>
      <c r="H8" s="35">
        <f>(P33)</f>
        <v>3</v>
      </c>
      <c r="I8" s="64" t="str">
        <f t="shared" si="12"/>
        <v>v</v>
      </c>
      <c r="J8" s="34">
        <v>3</v>
      </c>
      <c r="K8" s="35">
        <f>(P28)</f>
        <v>1</v>
      </c>
      <c r="L8" s="35">
        <f>(N28)</f>
        <v>1</v>
      </c>
      <c r="M8" s="64" t="str">
        <f t="shared" si="13"/>
        <v>d</v>
      </c>
      <c r="N8" s="34">
        <v>2</v>
      </c>
      <c r="O8" s="35">
        <f>(P23)</f>
        <v>1</v>
      </c>
      <c r="P8" s="35">
        <f>(N23)</f>
        <v>1</v>
      </c>
      <c r="Q8" s="64" t="str">
        <f t="shared" si="14"/>
        <v>d</v>
      </c>
      <c r="R8" s="34">
        <v>1</v>
      </c>
      <c r="S8" s="35">
        <f>(P18)</f>
        <v>2</v>
      </c>
      <c r="T8" s="35">
        <f>(N18)</f>
        <v>0</v>
      </c>
      <c r="U8" s="64" t="str">
        <f>IF(S8=".","-",IF(S8&gt;T8,"g",IF(S8=T8,"d","v")))</f>
        <v>g</v>
      </c>
      <c r="V8" s="37"/>
      <c r="W8" s="38"/>
      <c r="X8" s="38"/>
      <c r="Y8" s="38"/>
      <c r="Z8" s="34">
        <v>8</v>
      </c>
      <c r="AA8" s="35">
        <f>(N60)</f>
        <v>0</v>
      </c>
      <c r="AB8" s="35">
        <f>(P60)</f>
        <v>1</v>
      </c>
      <c r="AC8" s="36" t="str">
        <f t="shared" si="0"/>
        <v>v</v>
      </c>
      <c r="AD8" s="34">
        <v>7</v>
      </c>
      <c r="AE8" s="35">
        <f>(N53)</f>
        <v>3</v>
      </c>
      <c r="AF8" s="35">
        <f>(P53)</f>
        <v>0</v>
      </c>
      <c r="AG8" s="36" t="str">
        <f t="shared" si="1"/>
        <v>g</v>
      </c>
      <c r="AH8" s="34">
        <v>6</v>
      </c>
      <c r="AI8" s="35">
        <f>(N47)</f>
        <v>3</v>
      </c>
      <c r="AJ8" s="35">
        <f>(P47)</f>
        <v>0</v>
      </c>
      <c r="AK8" s="36" t="str">
        <f t="shared" si="2"/>
        <v>g</v>
      </c>
      <c r="AL8" s="34">
        <v>9</v>
      </c>
      <c r="AM8" s="35">
        <f>(N66)</f>
        <v>1</v>
      </c>
      <c r="AN8" s="35">
        <f>(P66)</f>
        <v>0</v>
      </c>
      <c r="AO8" s="36" t="str">
        <f t="shared" si="3"/>
        <v>g</v>
      </c>
      <c r="AP8" s="39"/>
      <c r="AQ8" s="27">
        <f t="shared" si="4"/>
        <v>9</v>
      </c>
      <c r="AR8" s="28">
        <f t="shared" si="5"/>
        <v>4</v>
      </c>
      <c r="AS8" s="28">
        <f t="shared" si="6"/>
        <v>2</v>
      </c>
      <c r="AT8" s="28">
        <f t="shared" si="7"/>
        <v>3</v>
      </c>
      <c r="AU8" s="29">
        <f>SUM(IF(O8&lt;&gt;".",O8)+IF(S8&lt;&gt;".",S8)+IF(C8&lt;&gt;".",C8)+IF(AA8&lt;&gt;".",AA8)+IF(AE8&lt;&gt;".",AE8)+IF(AI8&lt;&gt;".",AI8)+IF(AM8&lt;&gt;".",AM8)+IF(G8&lt;&gt;".",G8)+IF(K8&lt;&gt;".",K8))</f>
        <v>13</v>
      </c>
      <c r="AV8" s="29">
        <f>SUM(IF(P8&lt;&gt;".",P8)+IF(T8&lt;&gt;".",T8)+IF(D8&lt;&gt;".",D8)+IF(AB8&lt;&gt;".",AB8)+IF(AF8&lt;&gt;".",AF8)+IF(AJ8&lt;&gt;".",AJ8)+IF(AN8&lt;&gt;".",AN8)+IF(H8&lt;&gt;".",H8)+IF(L8&lt;&gt;".",L8))</f>
        <v>7</v>
      </c>
      <c r="AW8" s="40">
        <f t="shared" si="8"/>
        <v>14</v>
      </c>
      <c r="AY8" s="31">
        <v>5</v>
      </c>
      <c r="AZ8" s="32"/>
      <c r="BA8" s="33">
        <f t="shared" si="10"/>
        <v>6</v>
      </c>
    </row>
    <row r="9" spans="1:53" ht="22.5" customHeight="1" x14ac:dyDescent="0.25">
      <c r="A9" s="63" t="s">
        <v>117</v>
      </c>
      <c r="B9" s="34">
        <v>4</v>
      </c>
      <c r="C9" s="35">
        <f>(P32)</f>
        <v>0</v>
      </c>
      <c r="D9" s="35">
        <f>(N32)</f>
        <v>4</v>
      </c>
      <c r="E9" s="64" t="str">
        <f t="shared" si="11"/>
        <v>v</v>
      </c>
      <c r="F9" s="34">
        <v>3</v>
      </c>
      <c r="G9" s="35">
        <f>(P27)</f>
        <v>1</v>
      </c>
      <c r="H9" s="35">
        <f>(N27)</f>
        <v>4</v>
      </c>
      <c r="I9" s="64" t="str">
        <f t="shared" si="12"/>
        <v>v</v>
      </c>
      <c r="J9" s="34">
        <v>2</v>
      </c>
      <c r="K9" s="35">
        <f>(P22)</f>
        <v>1</v>
      </c>
      <c r="L9" s="35">
        <f>(N22)</f>
        <v>2</v>
      </c>
      <c r="M9" s="64" t="str">
        <f t="shared" si="13"/>
        <v>v</v>
      </c>
      <c r="N9" s="34">
        <v>1</v>
      </c>
      <c r="O9" s="35">
        <f>(P17)</f>
        <v>4</v>
      </c>
      <c r="P9" s="35">
        <f>(N17)</f>
        <v>4</v>
      </c>
      <c r="Q9" s="64" t="str">
        <f t="shared" si="14"/>
        <v>d</v>
      </c>
      <c r="R9" s="34">
        <v>9</v>
      </c>
      <c r="S9" s="35">
        <f>(P65)</f>
        <v>0</v>
      </c>
      <c r="T9" s="35">
        <f>(N65)</f>
        <v>4</v>
      </c>
      <c r="U9" s="64" t="str">
        <f>IF(S9=".","-",IF(S9&gt;T9,"g",IF(S9=T9,"d","v")))</f>
        <v>v</v>
      </c>
      <c r="V9" s="34">
        <v>8</v>
      </c>
      <c r="W9" s="35">
        <f>(P60)</f>
        <v>1</v>
      </c>
      <c r="X9" s="35">
        <f>(N60)</f>
        <v>0</v>
      </c>
      <c r="Y9" s="64" t="str">
        <f>IF(W9=".","-",IF(W9&gt;X9,"g",IF(W9=X9,"d","v")))</f>
        <v>g</v>
      </c>
      <c r="Z9" s="37"/>
      <c r="AA9" s="38"/>
      <c r="AB9" s="38"/>
      <c r="AC9" s="38"/>
      <c r="AD9" s="34">
        <v>6</v>
      </c>
      <c r="AE9" s="35">
        <f>(N48)</f>
        <v>1</v>
      </c>
      <c r="AF9" s="35">
        <f>(P48)</f>
        <v>1</v>
      </c>
      <c r="AG9" s="36" t="str">
        <f t="shared" si="1"/>
        <v>d</v>
      </c>
      <c r="AH9" s="34">
        <v>5</v>
      </c>
      <c r="AI9" s="35">
        <f>(N41)</f>
        <v>0</v>
      </c>
      <c r="AJ9" s="35">
        <f>(P41)</f>
        <v>0</v>
      </c>
      <c r="AK9" s="36" t="str">
        <f t="shared" si="2"/>
        <v>d</v>
      </c>
      <c r="AL9" s="34">
        <v>7</v>
      </c>
      <c r="AM9" s="35">
        <f>(N54)</f>
        <v>0</v>
      </c>
      <c r="AN9" s="35">
        <f>(P54)</f>
        <v>3</v>
      </c>
      <c r="AO9" s="36" t="str">
        <f t="shared" si="3"/>
        <v>v</v>
      </c>
      <c r="AP9" s="39"/>
      <c r="AQ9" s="27">
        <f t="shared" si="4"/>
        <v>9</v>
      </c>
      <c r="AR9" s="28">
        <f t="shared" si="5"/>
        <v>1</v>
      </c>
      <c r="AS9" s="28">
        <f t="shared" si="6"/>
        <v>3</v>
      </c>
      <c r="AT9" s="28">
        <f t="shared" si="7"/>
        <v>5</v>
      </c>
      <c r="AU9" s="29">
        <f>SUM(IF(O9&lt;&gt;".",O9)+IF(S9&lt;&gt;".",S9)+IF(W9&lt;&gt;".",W9)+IF(C9&lt;&gt;".",C9)+IF(AE9&lt;&gt;".",AE9)+IF(AI9&lt;&gt;".",AI9)+IF(AM9&lt;&gt;".",AM9)+IF(G9&lt;&gt;".",G9)+IF(K9&lt;&gt;".",K9))</f>
        <v>8</v>
      </c>
      <c r="AV9" s="29">
        <f>SUM(IF(P9&lt;&gt;".",P9)+IF(T9&lt;&gt;".",T9)+IF(X9&lt;&gt;".",X9)+IF(D9&lt;&gt;".",D9)+IF(AF9&lt;&gt;".",AF9)+IF(AJ9&lt;&gt;".",AJ9)+IF(AN9&lt;&gt;".",AN9)+IF(H9&lt;&gt;".",H9)+IF(L9&lt;&gt;".",L9))</f>
        <v>22</v>
      </c>
      <c r="AW9" s="40">
        <f t="shared" si="8"/>
        <v>6</v>
      </c>
      <c r="AY9" s="31">
        <f t="shared" si="9"/>
        <v>9</v>
      </c>
      <c r="AZ9" s="32"/>
      <c r="BA9" s="33">
        <f t="shared" si="10"/>
        <v>-14</v>
      </c>
    </row>
    <row r="10" spans="1:53" ht="22.5" customHeight="1" x14ac:dyDescent="0.25">
      <c r="A10" s="65" t="s">
        <v>139</v>
      </c>
      <c r="B10" s="34">
        <v>3</v>
      </c>
      <c r="C10" s="35">
        <f>(P26)</f>
        <v>1</v>
      </c>
      <c r="D10" s="35">
        <f>(N26)</f>
        <v>2</v>
      </c>
      <c r="E10" s="36" t="str">
        <f t="shared" si="11"/>
        <v>v</v>
      </c>
      <c r="F10" s="34">
        <v>2</v>
      </c>
      <c r="G10" s="35">
        <f>(P21)</f>
        <v>0</v>
      </c>
      <c r="H10" s="35">
        <f>(N21)</f>
        <v>2</v>
      </c>
      <c r="I10" s="36" t="str">
        <f t="shared" si="12"/>
        <v>v</v>
      </c>
      <c r="J10" s="34">
        <v>1</v>
      </c>
      <c r="K10" s="35">
        <f>(P16)</f>
        <v>3</v>
      </c>
      <c r="L10" s="35">
        <f>(N16)</f>
        <v>4</v>
      </c>
      <c r="M10" s="36" t="str">
        <f t="shared" si="13"/>
        <v>v</v>
      </c>
      <c r="N10" s="34">
        <v>9</v>
      </c>
      <c r="O10" s="35">
        <f>(P64)</f>
        <v>0</v>
      </c>
      <c r="P10" s="35">
        <f>(N64)</f>
        <v>1</v>
      </c>
      <c r="Q10" s="36" t="str">
        <f t="shared" si="14"/>
        <v>v</v>
      </c>
      <c r="R10" s="34">
        <v>8</v>
      </c>
      <c r="S10" s="35">
        <f>(P59)</f>
        <v>1</v>
      </c>
      <c r="T10" s="35">
        <f>(N59)</f>
        <v>1</v>
      </c>
      <c r="U10" s="36" t="str">
        <f>IF(S10=".","-",IF(S10&gt;T10,"g",IF(S10=T10,"d","v")))</f>
        <v>d</v>
      </c>
      <c r="V10" s="34">
        <v>7</v>
      </c>
      <c r="W10" s="35">
        <f>(P53)</f>
        <v>0</v>
      </c>
      <c r="X10" s="35">
        <f>(N53)</f>
        <v>3</v>
      </c>
      <c r="Y10" s="36" t="str">
        <f>IF(W10=".","-",IF(W10&gt;X10,"g",IF(W10=X10,"d","v")))</f>
        <v>v</v>
      </c>
      <c r="Z10" s="34">
        <v>6</v>
      </c>
      <c r="AA10" s="35">
        <f>(P48)</f>
        <v>1</v>
      </c>
      <c r="AB10" s="35">
        <f>(N48)</f>
        <v>1</v>
      </c>
      <c r="AC10" s="36" t="str">
        <f>IF(AA10=".","-",IF(AA10&gt;AB10,"g",IF(AA10=AB10,"d","v")))</f>
        <v>d</v>
      </c>
      <c r="AD10" s="37"/>
      <c r="AE10" s="38"/>
      <c r="AF10" s="38"/>
      <c r="AG10" s="38"/>
      <c r="AH10" s="34">
        <v>4</v>
      </c>
      <c r="AI10" s="35">
        <f>(N36)</f>
        <v>0</v>
      </c>
      <c r="AJ10" s="35">
        <f>(P36)</f>
        <v>2</v>
      </c>
      <c r="AK10" s="36" t="str">
        <f t="shared" si="2"/>
        <v>v</v>
      </c>
      <c r="AL10" s="34">
        <v>5</v>
      </c>
      <c r="AM10" s="35">
        <f>(N42)</f>
        <v>2</v>
      </c>
      <c r="AN10" s="35">
        <f>(P42)</f>
        <v>2</v>
      </c>
      <c r="AO10" s="66" t="str">
        <f t="shared" si="3"/>
        <v>d</v>
      </c>
      <c r="AP10" s="67"/>
      <c r="AQ10" s="27">
        <f t="shared" si="4"/>
        <v>9</v>
      </c>
      <c r="AR10" s="28">
        <f t="shared" si="5"/>
        <v>0</v>
      </c>
      <c r="AS10" s="28">
        <f t="shared" si="6"/>
        <v>3</v>
      </c>
      <c r="AT10" s="28">
        <f t="shared" si="7"/>
        <v>6</v>
      </c>
      <c r="AU10" s="29">
        <f>SUM(IF(O10&lt;&gt;".",O10)+IF(S10&lt;&gt;".",S10)+IF(W10&lt;&gt;".",W10)+IF(AA10&lt;&gt;".",AA10)+IF(C10&lt;&gt;".",C10)+IF(AI10&lt;&gt;".",AI10)+IF(AM10&lt;&gt;".",AM10)+IF(G10&lt;&gt;".",G10)+IF(K10&lt;&gt;".",K10))</f>
        <v>8</v>
      </c>
      <c r="AV10" s="29">
        <f>SUM(IF(P10&lt;&gt;".",P10)+IF(T10&lt;&gt;".",T10)+IF(X10&lt;&gt;".",X10)+IF(AB10&lt;&gt;".",AB10)+IF(D10&lt;&gt;".",D10)+IF(AJ10&lt;&gt;".",AJ10)+IF(AN10&lt;&gt;".",AN10)+IF(H10&lt;&gt;".",H10)+IF(L10&lt;&gt;".",L10))</f>
        <v>18</v>
      </c>
      <c r="AW10" s="68">
        <f t="shared" si="8"/>
        <v>3</v>
      </c>
      <c r="AY10" s="31">
        <f t="shared" si="9"/>
        <v>10</v>
      </c>
      <c r="AZ10" s="32"/>
      <c r="BA10" s="33">
        <f t="shared" si="10"/>
        <v>-10</v>
      </c>
    </row>
    <row r="11" spans="1:53" ht="22.5" customHeight="1" x14ac:dyDescent="0.25">
      <c r="A11" s="62" t="s">
        <v>130</v>
      </c>
      <c r="B11" s="69">
        <v>2</v>
      </c>
      <c r="C11" s="70">
        <f>(P20)</f>
        <v>0</v>
      </c>
      <c r="D11" s="70">
        <f>(N20)</f>
        <v>0</v>
      </c>
      <c r="E11" s="64" t="str">
        <f t="shared" si="11"/>
        <v>d</v>
      </c>
      <c r="F11" s="69">
        <v>1</v>
      </c>
      <c r="G11" s="70">
        <f>(P15)</f>
        <v>0</v>
      </c>
      <c r="H11" s="70">
        <f>(N15)</f>
        <v>3</v>
      </c>
      <c r="I11" s="64" t="str">
        <f t="shared" si="12"/>
        <v>v</v>
      </c>
      <c r="J11" s="69">
        <v>9</v>
      </c>
      <c r="K11" s="70">
        <f>(P63)</f>
        <v>1</v>
      </c>
      <c r="L11" s="70">
        <f>(N63)</f>
        <v>2</v>
      </c>
      <c r="M11" s="64" t="str">
        <f t="shared" si="13"/>
        <v>v</v>
      </c>
      <c r="N11" s="69">
        <v>8</v>
      </c>
      <c r="O11" s="70">
        <f>(P58)</f>
        <v>1</v>
      </c>
      <c r="P11" s="70">
        <f>(N58)</f>
        <v>2</v>
      </c>
      <c r="Q11" s="64" t="str">
        <f t="shared" si="14"/>
        <v>v</v>
      </c>
      <c r="R11" s="69">
        <v>7</v>
      </c>
      <c r="S11" s="70">
        <f>(P52)</f>
        <v>2</v>
      </c>
      <c r="T11" s="70">
        <f>(N52)</f>
        <v>2</v>
      </c>
      <c r="U11" s="64" t="str">
        <f>IF(S11=".","-",IF(S11&gt;T11,"g",IF(S11=T11,"d","v")))</f>
        <v>d</v>
      </c>
      <c r="V11" s="69">
        <v>6</v>
      </c>
      <c r="W11" s="70">
        <f>(P47)</f>
        <v>0</v>
      </c>
      <c r="X11" s="70">
        <f>(N47)</f>
        <v>3</v>
      </c>
      <c r="Y11" s="64" t="str">
        <f>IF(W11=".","-",IF(W11&gt;X11,"g",IF(W11=X11,"d","v")))</f>
        <v>v</v>
      </c>
      <c r="Z11" s="69">
        <v>5</v>
      </c>
      <c r="AA11" s="70">
        <f>(P41)</f>
        <v>0</v>
      </c>
      <c r="AB11" s="70">
        <f>(N41)</f>
        <v>0</v>
      </c>
      <c r="AC11" s="64" t="str">
        <f>IF(AA11=".","-",IF(AA11&gt;AB11,"g",IF(AA11=AB11,"d","v")))</f>
        <v>d</v>
      </c>
      <c r="AD11" s="69">
        <v>4</v>
      </c>
      <c r="AE11" s="70">
        <f>(P36)</f>
        <v>2</v>
      </c>
      <c r="AF11" s="70">
        <f>(N36)</f>
        <v>0</v>
      </c>
      <c r="AG11" s="64" t="str">
        <f>IF(AE11=".","-",IF(AE11&gt;AF11,"g",IF(AE11=AF11,"d","v")))</f>
        <v>g</v>
      </c>
      <c r="AH11" s="71"/>
      <c r="AI11" s="72"/>
      <c r="AJ11" s="72"/>
      <c r="AK11" s="72"/>
      <c r="AL11" s="69">
        <v>3</v>
      </c>
      <c r="AM11" s="70">
        <f>(N30)</f>
        <v>0</v>
      </c>
      <c r="AN11" s="70">
        <f>(P30)</f>
        <v>0</v>
      </c>
      <c r="AO11" s="64" t="str">
        <f t="shared" si="3"/>
        <v>d</v>
      </c>
      <c r="AP11" s="26"/>
      <c r="AQ11" s="27">
        <f t="shared" si="4"/>
        <v>9</v>
      </c>
      <c r="AR11" s="28">
        <f t="shared" si="5"/>
        <v>1</v>
      </c>
      <c r="AS11" s="28">
        <f t="shared" si="6"/>
        <v>4</v>
      </c>
      <c r="AT11" s="28">
        <f t="shared" si="7"/>
        <v>4</v>
      </c>
      <c r="AU11" s="29">
        <f>SUM(IF(O11&lt;&gt;".",O11)+IF(S11&lt;&gt;".",S11)+IF(W11&lt;&gt;".",W11)+IF(AA11&lt;&gt;".",AA11)+IF(AE11&lt;&gt;".",AE11)+IF(C11&lt;&gt;".",C11)+IF(AM11&lt;&gt;".",AM11)+IF(G11&lt;&gt;".",G11)+IF(K11&lt;&gt;".",K11))</f>
        <v>6</v>
      </c>
      <c r="AV11" s="29">
        <f>SUM(IF(P11&lt;&gt;".",P11)+IF(T11&lt;&gt;".",T11)+IF(X11&lt;&gt;".",X11)+IF(AB11&lt;&gt;".",AB11)+IF(AF11&lt;&gt;".",AF11)+IF(D11&lt;&gt;".",D11)+IF(AN11&lt;&gt;".",AN11)+IF(H11&lt;&gt;".",H11)+IF(L11&lt;&gt;".",L11))</f>
        <v>12</v>
      </c>
      <c r="AW11" s="30">
        <f t="shared" si="8"/>
        <v>7</v>
      </c>
      <c r="AY11" s="31">
        <f t="shared" si="9"/>
        <v>8</v>
      </c>
      <c r="AZ11" s="32"/>
      <c r="BA11" s="33">
        <f t="shared" si="10"/>
        <v>-6</v>
      </c>
    </row>
    <row r="12" spans="1:53" ht="22.5" customHeight="1" thickBot="1" x14ac:dyDescent="0.3">
      <c r="A12" s="73" t="s">
        <v>119</v>
      </c>
      <c r="B12" s="74">
        <v>1</v>
      </c>
      <c r="C12" s="75">
        <f>(P14)</f>
        <v>1</v>
      </c>
      <c r="D12" s="75">
        <f>(N14)</f>
        <v>1</v>
      </c>
      <c r="E12" s="76" t="str">
        <f t="shared" si="11"/>
        <v>d</v>
      </c>
      <c r="F12" s="74">
        <v>8</v>
      </c>
      <c r="G12" s="75">
        <f>(P57)</f>
        <v>4</v>
      </c>
      <c r="H12" s="75">
        <f>(N57)</f>
        <v>0</v>
      </c>
      <c r="I12" s="76" t="str">
        <f t="shared" si="12"/>
        <v>g</v>
      </c>
      <c r="J12" s="74">
        <v>6</v>
      </c>
      <c r="K12" s="75">
        <f>(P46)</f>
        <v>2</v>
      </c>
      <c r="L12" s="75">
        <f>(N46)</f>
        <v>3</v>
      </c>
      <c r="M12" s="76" t="str">
        <f t="shared" si="13"/>
        <v>v</v>
      </c>
      <c r="N12" s="74">
        <v>4</v>
      </c>
      <c r="O12" s="75">
        <f>(P35)</f>
        <v>0</v>
      </c>
      <c r="P12" s="75">
        <f>(N35)</f>
        <v>1</v>
      </c>
      <c r="Q12" s="76" t="str">
        <f t="shared" si="14"/>
        <v>v</v>
      </c>
      <c r="R12" s="74">
        <v>2</v>
      </c>
      <c r="S12" s="75">
        <f>(P24)</f>
        <v>3</v>
      </c>
      <c r="T12" s="75">
        <f>(N24)</f>
        <v>0</v>
      </c>
      <c r="U12" s="76" t="str">
        <f>IF(S12=".","-",IF(S12&gt;T12,"g",IF(S12=T12,"d","v")))</f>
        <v>g</v>
      </c>
      <c r="V12" s="74">
        <v>9</v>
      </c>
      <c r="W12" s="75">
        <f>(P66)</f>
        <v>0</v>
      </c>
      <c r="X12" s="75">
        <f>(N66)</f>
        <v>1</v>
      </c>
      <c r="Y12" s="76" t="str">
        <f>IF(W12=".","-",IF(W12&gt;X12,"g",IF(W12=X12,"d","v")))</f>
        <v>v</v>
      </c>
      <c r="Z12" s="74">
        <v>7</v>
      </c>
      <c r="AA12" s="75">
        <f>(P54)</f>
        <v>3</v>
      </c>
      <c r="AB12" s="75">
        <f>(N54)</f>
        <v>0</v>
      </c>
      <c r="AC12" s="76" t="str">
        <f>IF(AA12=".","-",IF(AA12&gt;AB12,"g",IF(AA12=AB12,"d","v")))</f>
        <v>g</v>
      </c>
      <c r="AD12" s="74">
        <v>5</v>
      </c>
      <c r="AE12" s="75">
        <f>(P42)</f>
        <v>2</v>
      </c>
      <c r="AF12" s="75">
        <f>(N42)</f>
        <v>2</v>
      </c>
      <c r="AG12" s="76" t="str">
        <f>IF(AE12=".","-",IF(AE12&gt;AF12,"g",IF(AE12=AF12,"d","v")))</f>
        <v>d</v>
      </c>
      <c r="AH12" s="74">
        <v>3</v>
      </c>
      <c r="AI12" s="75">
        <f>(P30)</f>
        <v>0</v>
      </c>
      <c r="AJ12" s="75">
        <f>(N30)</f>
        <v>0</v>
      </c>
      <c r="AK12" s="76" t="str">
        <f>IF(AI12=".","-",IF(AI12&gt;AJ12,"g",IF(AI12=AJ12,"d","v")))</f>
        <v>d</v>
      </c>
      <c r="AL12" s="77"/>
      <c r="AM12" s="78"/>
      <c r="AN12" s="78"/>
      <c r="AO12" s="79"/>
      <c r="AP12" s="67"/>
      <c r="AQ12" s="80">
        <f t="shared" si="4"/>
        <v>9</v>
      </c>
      <c r="AR12" s="81">
        <f t="shared" si="5"/>
        <v>3</v>
      </c>
      <c r="AS12" s="81">
        <f t="shared" si="6"/>
        <v>3</v>
      </c>
      <c r="AT12" s="81">
        <f t="shared" si="7"/>
        <v>3</v>
      </c>
      <c r="AU12" s="82">
        <f>SUM(IF(O12&lt;&gt;".",O12)+IF(S12&lt;&gt;".",S12)+IF(W12&lt;&gt;".",W12)+IF(AA12&lt;&gt;".",AA12)+IF(AE12&lt;&gt;".",AE12)+IF(AI12&lt;&gt;".",AI12)+IF(C12&lt;&gt;".",C12)+IF(G12&lt;&gt;".",G12)+IF(K12&lt;&gt;".",K12))</f>
        <v>15</v>
      </c>
      <c r="AV12" s="82">
        <f>SUM(IF(P12&lt;&gt;".",P12)+IF(T12&lt;&gt;".",T12)+IF(X12&lt;&gt;".",X12)+IF(AB12&lt;&gt;".",AB12)+IF(AF12&lt;&gt;".",AF12)+IF(AJ12&lt;&gt;".",AJ12)+IF(D12&lt;&gt;".",D12)+IF(H12&lt;&gt;".",H12)+IF(L12&lt;&gt;".",L12))</f>
        <v>8</v>
      </c>
      <c r="AW12" s="83">
        <f t="shared" si="8"/>
        <v>12</v>
      </c>
      <c r="AX12" s="84"/>
      <c r="AY12" s="41">
        <f t="shared" si="9"/>
        <v>6</v>
      </c>
      <c r="AZ12" s="32"/>
      <c r="BA12" s="33">
        <f t="shared" si="10"/>
        <v>7</v>
      </c>
    </row>
    <row r="13" spans="1:53" ht="3.75" customHeight="1" thickTop="1" x14ac:dyDescent="0.25">
      <c r="B13" s="42"/>
      <c r="C13" s="43"/>
      <c r="D13" s="43"/>
      <c r="E13" s="44"/>
      <c r="F13" s="42"/>
      <c r="G13" s="43"/>
      <c r="H13" s="43"/>
      <c r="I13" s="44"/>
      <c r="J13" s="42"/>
      <c r="K13" s="43"/>
      <c r="L13" s="43"/>
      <c r="M13" s="44"/>
      <c r="N13" s="42"/>
      <c r="O13" s="43"/>
      <c r="P13" s="43"/>
      <c r="Q13" s="44"/>
      <c r="R13" s="42"/>
      <c r="S13" s="43"/>
      <c r="T13" s="43"/>
      <c r="U13" s="44"/>
      <c r="V13" s="42"/>
      <c r="W13" s="43"/>
      <c r="X13" s="43"/>
      <c r="Y13" s="44"/>
      <c r="Z13" s="42"/>
      <c r="AA13" s="43"/>
      <c r="AB13" s="43"/>
      <c r="AC13" s="44"/>
      <c r="AH13" s="42"/>
      <c r="AI13" s="43"/>
      <c r="AJ13" s="43"/>
      <c r="AK13" s="44"/>
      <c r="AQ13" s="45"/>
      <c r="AR13" s="9"/>
      <c r="AS13" s="9"/>
      <c r="AT13" s="9"/>
      <c r="AU13" s="46"/>
      <c r="AV13" s="46"/>
      <c r="AW13" s="47"/>
    </row>
    <row r="14" spans="1:53" ht="24.6" x14ac:dyDescent="0.4">
      <c r="A14" s="48">
        <v>1</v>
      </c>
      <c r="B14" s="49"/>
      <c r="D14" s="10"/>
      <c r="K14" s="52"/>
      <c r="L14" s="85" t="str">
        <f>($A$3)</f>
        <v>Szathmáry</v>
      </c>
      <c r="M14" s="52"/>
      <c r="N14" s="50">
        <v>1</v>
      </c>
      <c r="O14" s="51" t="s">
        <v>33</v>
      </c>
      <c r="P14" s="50">
        <v>1</v>
      </c>
      <c r="R14" s="6" t="str">
        <f>($A$12)</f>
        <v>Lukács V.</v>
      </c>
      <c r="W14" s="52"/>
      <c r="Y14" s="10"/>
      <c r="AY14" s="58"/>
    </row>
    <row r="15" spans="1:53" ht="21" x14ac:dyDescent="0.4">
      <c r="A15" s="86"/>
      <c r="B15" s="53"/>
      <c r="L15" s="85" t="str">
        <f>($A$4)</f>
        <v>Fülöp</v>
      </c>
      <c r="N15" s="50">
        <v>3</v>
      </c>
      <c r="O15" s="51" t="s">
        <v>33</v>
      </c>
      <c r="P15" s="50">
        <v>0</v>
      </c>
      <c r="R15" s="6" t="str">
        <f>($A$11)</f>
        <v>Kondor G.</v>
      </c>
      <c r="AA15" s="87"/>
      <c r="AI15" s="87"/>
      <c r="AJ15" s="51"/>
      <c r="AK15" s="87"/>
      <c r="AY15" s="58"/>
    </row>
    <row r="16" spans="1:53" ht="21" x14ac:dyDescent="0.4">
      <c r="A16" s="42"/>
      <c r="B16" s="53"/>
      <c r="D16" s="10"/>
      <c r="L16" s="85" t="str">
        <f>($A$5)</f>
        <v>Pákai</v>
      </c>
      <c r="N16" s="50">
        <v>4</v>
      </c>
      <c r="O16" s="51" t="s">
        <v>33</v>
      </c>
      <c r="P16" s="50">
        <v>3</v>
      </c>
      <c r="Q16" s="87" t="s">
        <v>36</v>
      </c>
      <c r="R16" s="6" t="str">
        <f>($A$10)</f>
        <v>Menyhárt</v>
      </c>
      <c r="Y16" s="10"/>
      <c r="AA16" s="52"/>
      <c r="AI16" s="52"/>
      <c r="AJ16" s="52"/>
      <c r="AK16" s="52"/>
      <c r="AY16" s="58"/>
    </row>
    <row r="17" spans="1:51" ht="21" x14ac:dyDescent="0.4">
      <c r="A17" s="42"/>
      <c r="B17" s="53"/>
      <c r="L17" s="85" t="str">
        <f>($A$6)</f>
        <v>Ifj. Farkas</v>
      </c>
      <c r="N17" s="50">
        <v>4</v>
      </c>
      <c r="O17" s="51" t="s">
        <v>33</v>
      </c>
      <c r="P17" s="50">
        <v>4</v>
      </c>
      <c r="R17" s="6" t="str">
        <f>($A$9)</f>
        <v>Terjék</v>
      </c>
      <c r="AA17" s="87"/>
      <c r="AI17" s="87"/>
      <c r="AJ17" s="51"/>
      <c r="AK17" s="87"/>
      <c r="AY17" s="58"/>
    </row>
    <row r="18" spans="1:51" ht="21" x14ac:dyDescent="0.4">
      <c r="A18" s="42"/>
      <c r="B18" s="53"/>
      <c r="D18" s="10"/>
      <c r="L18" s="85" t="str">
        <f>($A$7)</f>
        <v>Debreczy I.</v>
      </c>
      <c r="N18" s="50">
        <v>0</v>
      </c>
      <c r="O18" s="51" t="s">
        <v>33</v>
      </c>
      <c r="P18" s="50">
        <v>2</v>
      </c>
      <c r="Q18" s="87" t="s">
        <v>36</v>
      </c>
      <c r="R18" s="6" t="str">
        <f>($A$8)</f>
        <v>Szatmári</v>
      </c>
      <c r="Y18" s="10"/>
      <c r="AA18" s="52"/>
      <c r="AI18" s="52"/>
      <c r="AJ18" s="52"/>
      <c r="AK18" s="52"/>
      <c r="AY18" s="58"/>
    </row>
    <row r="19" spans="1:51" ht="3.75" customHeight="1" x14ac:dyDescent="0.4">
      <c r="A19" s="42"/>
      <c r="B19" s="53"/>
      <c r="C19" s="54"/>
      <c r="D19" s="55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6"/>
      <c r="P19" s="57"/>
      <c r="Q19" s="56"/>
      <c r="R19" s="53"/>
      <c r="S19" s="53"/>
      <c r="T19" s="53"/>
      <c r="U19" s="53"/>
      <c r="V19" s="53"/>
      <c r="W19" s="53"/>
      <c r="X19" s="53"/>
      <c r="Y19" s="53"/>
      <c r="Z19" s="53"/>
      <c r="AA19" s="56"/>
      <c r="AB19" s="57"/>
      <c r="AC19" s="56"/>
      <c r="AD19" s="53"/>
      <c r="AE19" s="53"/>
      <c r="AF19" s="53"/>
      <c r="AG19" s="53"/>
      <c r="AH19" s="53"/>
      <c r="AI19" s="56"/>
      <c r="AJ19" s="57"/>
      <c r="AK19" s="56"/>
      <c r="AL19" s="53"/>
      <c r="AM19" s="53"/>
      <c r="AN19" s="53"/>
      <c r="AO19" s="53"/>
    </row>
    <row r="20" spans="1:51" ht="24.6" x14ac:dyDescent="0.4">
      <c r="A20" s="48">
        <v>2</v>
      </c>
      <c r="B20" s="88"/>
      <c r="D20" s="10"/>
      <c r="K20" s="52"/>
      <c r="L20" s="85" t="str">
        <f>($A$3)</f>
        <v>Szathmáry</v>
      </c>
      <c r="M20" s="52"/>
      <c r="N20" s="50">
        <v>0</v>
      </c>
      <c r="O20" s="51" t="s">
        <v>33</v>
      </c>
      <c r="P20" s="50">
        <v>0</v>
      </c>
      <c r="R20" s="6" t="str">
        <f>($A$11)</f>
        <v>Kondor G.</v>
      </c>
      <c r="W20" s="52"/>
      <c r="Y20" s="10"/>
      <c r="AY20" s="58"/>
    </row>
    <row r="21" spans="1:51" ht="21" x14ac:dyDescent="0.4">
      <c r="A21" s="86"/>
      <c r="B21" s="59"/>
      <c r="L21" s="85" t="str">
        <f>($A$4)</f>
        <v>Fülöp</v>
      </c>
      <c r="N21" s="50">
        <v>2</v>
      </c>
      <c r="O21" s="51" t="s">
        <v>33</v>
      </c>
      <c r="P21" s="50">
        <v>0</v>
      </c>
      <c r="Q21" s="87"/>
      <c r="R21" s="6" t="str">
        <f>($A$10)</f>
        <v>Menyhárt</v>
      </c>
      <c r="AA21" s="87"/>
      <c r="AI21" s="87"/>
      <c r="AJ21" s="51"/>
      <c r="AK21" s="87"/>
      <c r="AY21" s="58"/>
    </row>
    <row r="22" spans="1:51" ht="21" x14ac:dyDescent="0.4">
      <c r="A22" s="42"/>
      <c r="B22" s="59"/>
      <c r="D22" s="10"/>
      <c r="L22" s="85" t="str">
        <f>($A$5)</f>
        <v>Pákai</v>
      </c>
      <c r="N22" s="50">
        <v>2</v>
      </c>
      <c r="O22" s="51" t="s">
        <v>33</v>
      </c>
      <c r="P22" s="50">
        <v>1</v>
      </c>
      <c r="Q22" s="87" t="s">
        <v>36</v>
      </c>
      <c r="R22" s="6" t="str">
        <f>($A$9)</f>
        <v>Terjék</v>
      </c>
      <c r="Y22" s="10"/>
      <c r="AA22" s="52"/>
      <c r="AI22" s="52"/>
      <c r="AJ22" s="52"/>
      <c r="AK22" s="52"/>
      <c r="AY22" s="58"/>
    </row>
    <row r="23" spans="1:51" ht="21" x14ac:dyDescent="0.4">
      <c r="A23" s="42"/>
      <c r="B23" s="59"/>
      <c r="L23" s="85" t="str">
        <f>($A$6)</f>
        <v>Ifj. Farkas</v>
      </c>
      <c r="N23" s="50">
        <v>1</v>
      </c>
      <c r="O23" s="51" t="s">
        <v>33</v>
      </c>
      <c r="P23" s="50">
        <v>1</v>
      </c>
      <c r="Q23" s="87" t="s">
        <v>36</v>
      </c>
      <c r="R23" s="6" t="str">
        <f>($A$8)</f>
        <v>Szatmári</v>
      </c>
      <c r="AA23" s="87"/>
      <c r="AI23" s="87"/>
      <c r="AJ23" s="51"/>
      <c r="AK23" s="87"/>
      <c r="AY23" s="58"/>
    </row>
    <row r="24" spans="1:51" ht="21" x14ac:dyDescent="0.4">
      <c r="A24" s="42"/>
      <c r="B24" s="59"/>
      <c r="D24" s="10"/>
      <c r="L24" s="85" t="str">
        <f>($A$7)</f>
        <v>Debreczy I.</v>
      </c>
      <c r="N24" s="50">
        <v>0</v>
      </c>
      <c r="O24" s="51" t="s">
        <v>33</v>
      </c>
      <c r="P24" s="50">
        <v>3</v>
      </c>
      <c r="Q24" s="87" t="s">
        <v>36</v>
      </c>
      <c r="R24" s="6" t="str">
        <f>($A$12)</f>
        <v>Lukács V.</v>
      </c>
      <c r="Y24" s="10"/>
      <c r="AA24" s="52"/>
      <c r="AI24" s="52"/>
      <c r="AJ24" s="52"/>
      <c r="AK24" s="52"/>
      <c r="AY24" s="58"/>
    </row>
    <row r="25" spans="1:51" ht="3.75" customHeight="1" x14ac:dyDescent="0.4">
      <c r="A25" s="42"/>
      <c r="B25" s="59"/>
      <c r="C25" s="89"/>
      <c r="D25" s="9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91"/>
      <c r="P25" s="92"/>
      <c r="Q25" s="91"/>
      <c r="R25" s="59"/>
      <c r="S25" s="59"/>
      <c r="T25" s="59"/>
      <c r="U25" s="59"/>
      <c r="V25" s="59"/>
      <c r="W25" s="59"/>
      <c r="X25" s="59"/>
      <c r="Y25" s="59"/>
      <c r="Z25" s="59"/>
      <c r="AA25" s="91"/>
      <c r="AB25" s="92"/>
      <c r="AC25" s="91"/>
      <c r="AD25" s="59"/>
      <c r="AE25" s="59"/>
      <c r="AF25" s="59"/>
      <c r="AG25" s="59"/>
      <c r="AH25" s="59"/>
      <c r="AI25" s="91"/>
      <c r="AJ25" s="92"/>
      <c r="AK25" s="91"/>
      <c r="AL25" s="59"/>
      <c r="AM25" s="59"/>
      <c r="AN25" s="59"/>
      <c r="AO25" s="59"/>
    </row>
    <row r="26" spans="1:51" ht="24.6" x14ac:dyDescent="0.4">
      <c r="A26" s="48">
        <v>3</v>
      </c>
      <c r="B26" s="49"/>
      <c r="D26" s="10"/>
      <c r="K26" s="52"/>
      <c r="L26" s="85" t="str">
        <f>($A$3)</f>
        <v>Szathmáry</v>
      </c>
      <c r="M26" s="52"/>
      <c r="N26" s="50">
        <v>2</v>
      </c>
      <c r="O26" s="51" t="s">
        <v>33</v>
      </c>
      <c r="P26" s="50">
        <v>1</v>
      </c>
      <c r="R26" s="6" t="str">
        <f>($A$10)</f>
        <v>Menyhárt</v>
      </c>
      <c r="W26" s="52"/>
      <c r="Y26" s="10"/>
      <c r="AY26" s="58"/>
    </row>
    <row r="27" spans="1:51" ht="21" x14ac:dyDescent="0.4">
      <c r="A27" s="86"/>
      <c r="B27" s="53"/>
      <c r="L27" s="85" t="str">
        <f>($A$4)</f>
        <v>Fülöp</v>
      </c>
      <c r="N27" s="50">
        <v>4</v>
      </c>
      <c r="O27" s="51" t="s">
        <v>33</v>
      </c>
      <c r="P27" s="50">
        <v>1</v>
      </c>
      <c r="R27" s="6" t="str">
        <f>($A$9)</f>
        <v>Terjék</v>
      </c>
      <c r="AA27" s="87"/>
      <c r="AI27" s="87"/>
      <c r="AJ27" s="51"/>
      <c r="AK27" s="87"/>
      <c r="AY27" s="58"/>
    </row>
    <row r="28" spans="1:51" ht="21" x14ac:dyDescent="0.4">
      <c r="A28" s="42"/>
      <c r="B28" s="53"/>
      <c r="D28" s="10"/>
      <c r="L28" s="85" t="str">
        <f>($A$5)</f>
        <v>Pákai</v>
      </c>
      <c r="N28" s="50">
        <v>1</v>
      </c>
      <c r="O28" s="51" t="s">
        <v>33</v>
      </c>
      <c r="P28" s="50">
        <v>1</v>
      </c>
      <c r="Q28" s="87"/>
      <c r="R28" s="6" t="str">
        <f>($A$8)</f>
        <v>Szatmári</v>
      </c>
      <c r="Y28" s="10"/>
      <c r="AA28" s="52"/>
      <c r="AI28" s="52"/>
      <c r="AJ28" s="52"/>
      <c r="AK28" s="52"/>
      <c r="AY28" s="58"/>
    </row>
    <row r="29" spans="1:51" ht="21" x14ac:dyDescent="0.4">
      <c r="A29" s="42"/>
      <c r="B29" s="53"/>
      <c r="L29" s="85" t="str">
        <f>($A$6)</f>
        <v>Ifj. Farkas</v>
      </c>
      <c r="N29" s="50">
        <v>3</v>
      </c>
      <c r="O29" s="51" t="s">
        <v>33</v>
      </c>
      <c r="P29" s="50">
        <v>4</v>
      </c>
      <c r="R29" s="6" t="str">
        <f>($A$7)</f>
        <v>Debreczy I.</v>
      </c>
      <c r="AA29" s="87"/>
      <c r="AI29" s="87"/>
      <c r="AJ29" s="51"/>
      <c r="AK29" s="87"/>
      <c r="AY29" s="58"/>
    </row>
    <row r="30" spans="1:51" ht="21" x14ac:dyDescent="0.4">
      <c r="A30" s="42"/>
      <c r="B30" s="53"/>
      <c r="D30" s="10"/>
      <c r="L30" s="85" t="str">
        <f>($A$11)</f>
        <v>Kondor G.</v>
      </c>
      <c r="N30" s="50">
        <v>0</v>
      </c>
      <c r="O30" s="51" t="s">
        <v>33</v>
      </c>
      <c r="P30" s="50">
        <v>0</v>
      </c>
      <c r="Q30" s="87" t="s">
        <v>36</v>
      </c>
      <c r="R30" s="6" t="str">
        <f>($A$12)</f>
        <v>Lukács V.</v>
      </c>
      <c r="Y30" s="10"/>
      <c r="AA30" s="52"/>
      <c r="AI30" s="52"/>
      <c r="AJ30" s="52"/>
      <c r="AK30" s="52"/>
      <c r="AY30" s="58"/>
    </row>
    <row r="31" spans="1:51" ht="3.75" customHeight="1" x14ac:dyDescent="0.4">
      <c r="A31" s="42"/>
      <c r="B31" s="53"/>
      <c r="C31" s="54"/>
      <c r="D31" s="55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6"/>
      <c r="P31" s="57"/>
      <c r="Q31" s="56"/>
      <c r="R31" s="53"/>
      <c r="S31" s="53"/>
      <c r="T31" s="53"/>
      <c r="U31" s="53"/>
      <c r="V31" s="53"/>
      <c r="W31" s="53"/>
      <c r="X31" s="53"/>
      <c r="Y31" s="53"/>
      <c r="Z31" s="53"/>
      <c r="AA31" s="56"/>
      <c r="AB31" s="57"/>
      <c r="AC31" s="56"/>
      <c r="AD31" s="53"/>
      <c r="AE31" s="53"/>
      <c r="AF31" s="53"/>
      <c r="AG31" s="53"/>
      <c r="AH31" s="53"/>
      <c r="AI31" s="56"/>
      <c r="AJ31" s="57"/>
      <c r="AK31" s="56"/>
      <c r="AL31" s="53"/>
      <c r="AM31" s="53"/>
      <c r="AN31" s="53"/>
      <c r="AO31" s="53"/>
    </row>
    <row r="32" spans="1:51" ht="24.6" x14ac:dyDescent="0.4">
      <c r="A32" s="48">
        <v>4</v>
      </c>
      <c r="B32" s="88"/>
      <c r="D32" s="10"/>
      <c r="K32" s="52"/>
      <c r="L32" s="85" t="str">
        <f>($A$3)</f>
        <v>Szathmáry</v>
      </c>
      <c r="M32" s="52"/>
      <c r="N32" s="50">
        <v>4</v>
      </c>
      <c r="O32" s="51" t="s">
        <v>33</v>
      </c>
      <c r="P32" s="50">
        <v>0</v>
      </c>
      <c r="R32" s="6" t="str">
        <f>($A$9)</f>
        <v>Terjék</v>
      </c>
      <c r="W32" s="52"/>
      <c r="Y32" s="10"/>
      <c r="AY32" s="58"/>
    </row>
    <row r="33" spans="1:51" ht="21" x14ac:dyDescent="0.4">
      <c r="A33" s="86"/>
      <c r="B33" s="59"/>
      <c r="L33" s="85" t="str">
        <f>($A$8)</f>
        <v>Szatmári</v>
      </c>
      <c r="N33" s="50">
        <v>2</v>
      </c>
      <c r="O33" s="51" t="s">
        <v>33</v>
      </c>
      <c r="P33" s="50">
        <v>3</v>
      </c>
      <c r="R33" s="6" t="str">
        <f>($A$4)</f>
        <v>Fülöp</v>
      </c>
      <c r="AA33" s="87"/>
      <c r="AI33" s="87"/>
      <c r="AJ33" s="51"/>
      <c r="AK33" s="87"/>
      <c r="AY33" s="58"/>
    </row>
    <row r="34" spans="1:51" ht="21" x14ac:dyDescent="0.4">
      <c r="A34" s="42"/>
      <c r="B34" s="59"/>
      <c r="D34" s="10"/>
      <c r="L34" s="85" t="str">
        <f>($A$5)</f>
        <v>Pákai</v>
      </c>
      <c r="N34" s="50">
        <v>1</v>
      </c>
      <c r="O34" s="51" t="s">
        <v>33</v>
      </c>
      <c r="P34" s="50">
        <v>0</v>
      </c>
      <c r="Q34" s="87"/>
      <c r="R34" s="6" t="str">
        <f>($A$7)</f>
        <v>Debreczy I.</v>
      </c>
      <c r="Y34" s="10"/>
      <c r="AA34" s="52"/>
      <c r="AI34" s="52"/>
      <c r="AJ34" s="52"/>
      <c r="AK34" s="52"/>
      <c r="AY34" s="58"/>
    </row>
    <row r="35" spans="1:51" ht="21" x14ac:dyDescent="0.4">
      <c r="A35" s="42"/>
      <c r="B35" s="59"/>
      <c r="L35" s="85" t="str">
        <f>($A$6)</f>
        <v>Ifj. Farkas</v>
      </c>
      <c r="N35" s="50">
        <v>1</v>
      </c>
      <c r="O35" s="51" t="s">
        <v>33</v>
      </c>
      <c r="P35" s="50">
        <v>0</v>
      </c>
      <c r="R35" s="6" t="str">
        <f>($A$12)</f>
        <v>Lukács V.</v>
      </c>
      <c r="AA35" s="87"/>
      <c r="AI35" s="87"/>
      <c r="AJ35" s="51"/>
      <c r="AK35" s="87"/>
      <c r="AY35" s="58"/>
    </row>
    <row r="36" spans="1:51" ht="21" x14ac:dyDescent="0.4">
      <c r="A36" s="42"/>
      <c r="B36" s="59"/>
      <c r="D36" s="10"/>
      <c r="L36" s="85" t="str">
        <f>($A$10)</f>
        <v>Menyhárt</v>
      </c>
      <c r="N36" s="50">
        <v>0</v>
      </c>
      <c r="O36" s="51" t="s">
        <v>33</v>
      </c>
      <c r="P36" s="50">
        <v>2</v>
      </c>
      <c r="Q36" s="87" t="s">
        <v>36</v>
      </c>
      <c r="R36" s="6" t="str">
        <f>($A$11)</f>
        <v>Kondor G.</v>
      </c>
      <c r="Y36" s="10"/>
      <c r="AA36" s="52"/>
      <c r="AI36" s="52"/>
      <c r="AJ36" s="52"/>
      <c r="AK36" s="52"/>
      <c r="AY36" s="58"/>
    </row>
    <row r="37" spans="1:51" ht="3.75" customHeight="1" x14ac:dyDescent="0.4">
      <c r="A37" s="42"/>
      <c r="B37" s="59"/>
      <c r="C37" s="89"/>
      <c r="D37" s="90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91"/>
      <c r="P37" s="92"/>
      <c r="Q37" s="91"/>
      <c r="R37" s="59"/>
      <c r="S37" s="59"/>
      <c r="T37" s="59"/>
      <c r="U37" s="59"/>
      <c r="V37" s="59"/>
      <c r="W37" s="59"/>
      <c r="X37" s="59"/>
      <c r="Y37" s="59"/>
      <c r="Z37" s="59"/>
      <c r="AA37" s="91"/>
      <c r="AB37" s="92"/>
      <c r="AC37" s="91"/>
      <c r="AD37" s="59"/>
      <c r="AE37" s="59"/>
      <c r="AF37" s="59"/>
      <c r="AG37" s="59"/>
      <c r="AH37" s="59"/>
      <c r="AI37" s="91"/>
      <c r="AJ37" s="92"/>
      <c r="AK37" s="91"/>
      <c r="AL37" s="59"/>
      <c r="AM37" s="59"/>
      <c r="AN37" s="59"/>
      <c r="AO37" s="59"/>
    </row>
    <row r="38" spans="1:51" ht="24.6" x14ac:dyDescent="0.4">
      <c r="A38" s="48">
        <v>5</v>
      </c>
      <c r="B38" s="49"/>
      <c r="D38" s="10"/>
      <c r="K38" s="52"/>
      <c r="L38" s="85" t="str">
        <f>($A$3)</f>
        <v>Szathmáry</v>
      </c>
      <c r="M38" s="52"/>
      <c r="N38" s="50">
        <v>1</v>
      </c>
      <c r="O38" s="51" t="s">
        <v>33</v>
      </c>
      <c r="P38" s="50">
        <v>0</v>
      </c>
      <c r="R38" s="6" t="str">
        <f>($A$8)</f>
        <v>Szatmári</v>
      </c>
      <c r="W38" s="52"/>
      <c r="Y38" s="10"/>
      <c r="AY38" s="58"/>
    </row>
    <row r="39" spans="1:51" ht="21" x14ac:dyDescent="0.4">
      <c r="A39" s="86"/>
      <c r="B39" s="53"/>
      <c r="L39" s="85" t="str">
        <f>($A$4)</f>
        <v>Fülöp</v>
      </c>
      <c r="N39" s="50">
        <v>1</v>
      </c>
      <c r="O39" s="51" t="s">
        <v>33</v>
      </c>
      <c r="P39" s="50">
        <v>1</v>
      </c>
      <c r="R39" s="6" t="str">
        <f>($A$7)</f>
        <v>Debreczy I.</v>
      </c>
      <c r="AA39" s="87"/>
      <c r="AB39" s="51"/>
      <c r="AC39" s="87"/>
      <c r="AI39" s="87"/>
      <c r="AJ39" s="51"/>
      <c r="AK39" s="87"/>
      <c r="AY39" s="58"/>
    </row>
    <row r="40" spans="1:51" ht="21" x14ac:dyDescent="0.4">
      <c r="A40" s="42"/>
      <c r="B40" s="53"/>
      <c r="D40" s="10"/>
      <c r="L40" s="85" t="str">
        <f>($A$5)</f>
        <v>Pákai</v>
      </c>
      <c r="N40" s="50">
        <v>0</v>
      </c>
      <c r="O40" s="51" t="s">
        <v>33</v>
      </c>
      <c r="P40" s="50">
        <v>1</v>
      </c>
      <c r="Q40" s="87"/>
      <c r="R40" s="6" t="str">
        <f>($A$6)</f>
        <v>Ifj. Farkas</v>
      </c>
      <c r="Y40" s="10"/>
      <c r="AA40" s="52"/>
      <c r="AB40" s="52"/>
      <c r="AC40" s="52"/>
      <c r="AI40" s="52"/>
      <c r="AJ40" s="52"/>
      <c r="AK40" s="52"/>
      <c r="AY40" s="58"/>
    </row>
    <row r="41" spans="1:51" ht="21" x14ac:dyDescent="0.4">
      <c r="A41" s="42"/>
      <c r="B41" s="53"/>
      <c r="L41" s="85" t="str">
        <f>($A$9)</f>
        <v>Terjék</v>
      </c>
      <c r="N41" s="50">
        <v>0</v>
      </c>
      <c r="O41" s="51" t="s">
        <v>33</v>
      </c>
      <c r="P41" s="50">
        <v>0</v>
      </c>
      <c r="R41" s="6" t="str">
        <f>($A$11)</f>
        <v>Kondor G.</v>
      </c>
      <c r="AA41" s="87"/>
      <c r="AB41" s="51"/>
      <c r="AC41" s="87"/>
      <c r="AI41" s="87"/>
      <c r="AJ41" s="51"/>
      <c r="AK41" s="87"/>
      <c r="AY41" s="58"/>
    </row>
    <row r="42" spans="1:51" ht="21" x14ac:dyDescent="0.4">
      <c r="A42" s="42"/>
      <c r="B42" s="53"/>
      <c r="D42" s="10"/>
      <c r="L42" s="85" t="str">
        <f>($A$10)</f>
        <v>Menyhárt</v>
      </c>
      <c r="N42" s="50">
        <v>2</v>
      </c>
      <c r="O42" s="51" t="s">
        <v>33</v>
      </c>
      <c r="P42" s="50">
        <v>2</v>
      </c>
      <c r="Q42" s="87" t="s">
        <v>36</v>
      </c>
      <c r="R42" s="6" t="str">
        <f>($A$12)</f>
        <v>Lukács V.</v>
      </c>
      <c r="Y42" s="10"/>
      <c r="AA42" s="52"/>
      <c r="AB42" s="52"/>
      <c r="AC42" s="52"/>
      <c r="AI42" s="52"/>
      <c r="AJ42" s="52"/>
      <c r="AK42" s="52"/>
      <c r="AY42" s="58"/>
    </row>
    <row r="43" spans="1:51" ht="3.75" customHeight="1" x14ac:dyDescent="0.4">
      <c r="A43" s="42"/>
      <c r="B43" s="53"/>
      <c r="C43" s="54"/>
      <c r="D43" s="55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6"/>
      <c r="P43" s="57"/>
      <c r="Q43" s="56"/>
      <c r="R43" s="53"/>
      <c r="S43" s="53"/>
      <c r="T43" s="53"/>
      <c r="U43" s="53"/>
      <c r="V43" s="53"/>
      <c r="W43" s="53"/>
      <c r="X43" s="53"/>
      <c r="Y43" s="53"/>
      <c r="Z43" s="53"/>
      <c r="AA43" s="56"/>
      <c r="AB43" s="57"/>
      <c r="AC43" s="56"/>
      <c r="AD43" s="53"/>
      <c r="AE43" s="53"/>
      <c r="AF43" s="53"/>
      <c r="AG43" s="53"/>
      <c r="AH43" s="53"/>
      <c r="AI43" s="56"/>
      <c r="AJ43" s="57"/>
      <c r="AK43" s="56"/>
      <c r="AL43" s="53"/>
      <c r="AM43" s="53"/>
      <c r="AN43" s="53"/>
      <c r="AO43" s="53"/>
    </row>
    <row r="44" spans="1:51" ht="24.6" x14ac:dyDescent="0.4">
      <c r="A44" s="48">
        <v>6</v>
      </c>
      <c r="B44" s="88"/>
      <c r="D44" s="10"/>
      <c r="K44" s="52"/>
      <c r="L44" s="85" t="str">
        <f>($A$3)</f>
        <v>Szathmáry</v>
      </c>
      <c r="M44" s="52"/>
      <c r="N44" s="50">
        <v>3</v>
      </c>
      <c r="O44" s="51" t="s">
        <v>33</v>
      </c>
      <c r="P44" s="50">
        <v>1</v>
      </c>
      <c r="R44" s="6" t="str">
        <f>($A$7)</f>
        <v>Debreczy I.</v>
      </c>
      <c r="W44" s="52"/>
      <c r="Y44" s="10"/>
      <c r="AY44" s="58"/>
    </row>
    <row r="45" spans="1:51" ht="21" x14ac:dyDescent="0.4">
      <c r="A45" s="86"/>
      <c r="B45" s="59"/>
      <c r="L45" s="85" t="str">
        <f>($A$4)</f>
        <v>Fülöp</v>
      </c>
      <c r="N45" s="50">
        <v>2</v>
      </c>
      <c r="O45" s="51" t="s">
        <v>33</v>
      </c>
      <c r="P45" s="50">
        <v>1</v>
      </c>
      <c r="R45" s="6" t="str">
        <f>($A$6)</f>
        <v>Ifj. Farkas</v>
      </c>
      <c r="AA45" s="87"/>
      <c r="AB45" s="51"/>
      <c r="AC45" s="87"/>
      <c r="AI45" s="87"/>
      <c r="AJ45" s="51"/>
      <c r="AK45" s="87"/>
      <c r="AY45" s="58"/>
    </row>
    <row r="46" spans="1:51" ht="21" x14ac:dyDescent="0.4">
      <c r="A46" s="42"/>
      <c r="B46" s="59"/>
      <c r="D46" s="10"/>
      <c r="L46" s="85" t="str">
        <f>($A$5)</f>
        <v>Pákai</v>
      </c>
      <c r="N46" s="50">
        <v>3</v>
      </c>
      <c r="O46" s="51" t="s">
        <v>33</v>
      </c>
      <c r="P46" s="50">
        <v>2</v>
      </c>
      <c r="Q46" s="87"/>
      <c r="R46" s="6" t="str">
        <f>($A$12)</f>
        <v>Lukács V.</v>
      </c>
      <c r="Y46" s="10"/>
      <c r="AA46" s="52"/>
      <c r="AB46" s="52"/>
      <c r="AC46" s="52"/>
      <c r="AI46" s="52"/>
      <c r="AJ46" s="52"/>
      <c r="AK46" s="52"/>
      <c r="AY46" s="58"/>
    </row>
    <row r="47" spans="1:51" ht="21" x14ac:dyDescent="0.4">
      <c r="A47" s="42"/>
      <c r="B47" s="59"/>
      <c r="L47" s="85" t="str">
        <f>($A$8)</f>
        <v>Szatmári</v>
      </c>
      <c r="N47" s="50">
        <v>3</v>
      </c>
      <c r="O47" s="51" t="s">
        <v>33</v>
      </c>
      <c r="P47" s="50">
        <v>0</v>
      </c>
      <c r="R47" s="6" t="str">
        <f>($A$11)</f>
        <v>Kondor G.</v>
      </c>
      <c r="AA47" s="87"/>
      <c r="AB47" s="51"/>
      <c r="AC47" s="87"/>
      <c r="AI47" s="87"/>
      <c r="AJ47" s="51"/>
      <c r="AK47" s="87"/>
      <c r="AY47" s="58"/>
    </row>
    <row r="48" spans="1:51" ht="21" x14ac:dyDescent="0.4">
      <c r="A48" s="42"/>
      <c r="B48" s="59"/>
      <c r="D48" s="10"/>
      <c r="L48" s="85" t="str">
        <f>($A$9)</f>
        <v>Terjék</v>
      </c>
      <c r="N48" s="50">
        <v>1</v>
      </c>
      <c r="O48" s="51" t="s">
        <v>33</v>
      </c>
      <c r="P48" s="50">
        <v>1</v>
      </c>
      <c r="Q48" s="87" t="s">
        <v>36</v>
      </c>
      <c r="R48" s="6" t="str">
        <f>($A$10)</f>
        <v>Menyhárt</v>
      </c>
      <c r="Y48" s="10"/>
      <c r="AA48" s="52"/>
      <c r="AB48" s="52"/>
      <c r="AC48" s="52"/>
      <c r="AI48" s="52"/>
      <c r="AJ48" s="52"/>
      <c r="AK48" s="52"/>
      <c r="AY48" s="58"/>
    </row>
    <row r="49" spans="1:51" ht="3.75" customHeight="1" x14ac:dyDescent="0.4">
      <c r="A49" s="42"/>
      <c r="B49" s="59"/>
      <c r="C49" s="89"/>
      <c r="D49" s="90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91"/>
      <c r="P49" s="92"/>
      <c r="Q49" s="91"/>
      <c r="R49" s="59"/>
      <c r="S49" s="59"/>
      <c r="T49" s="59"/>
      <c r="U49" s="59"/>
      <c r="V49" s="59"/>
      <c r="W49" s="59"/>
      <c r="X49" s="59"/>
      <c r="Y49" s="59"/>
      <c r="Z49" s="59"/>
      <c r="AA49" s="91"/>
      <c r="AB49" s="92"/>
      <c r="AC49" s="91"/>
      <c r="AD49" s="59"/>
      <c r="AE49" s="59"/>
      <c r="AF49" s="59"/>
      <c r="AG49" s="59"/>
      <c r="AH49" s="59"/>
      <c r="AI49" s="91"/>
      <c r="AJ49" s="92"/>
      <c r="AK49" s="91"/>
      <c r="AL49" s="59"/>
      <c r="AM49" s="59"/>
      <c r="AN49" s="59"/>
      <c r="AO49" s="59"/>
    </row>
    <row r="50" spans="1:51" ht="24.6" x14ac:dyDescent="0.4">
      <c r="A50" s="48">
        <v>7</v>
      </c>
      <c r="B50" s="49"/>
      <c r="D50" s="10"/>
      <c r="K50" s="52"/>
      <c r="L50" s="85" t="str">
        <f>($A$3)</f>
        <v>Szathmáry</v>
      </c>
      <c r="M50" s="52"/>
      <c r="N50" s="50">
        <v>1</v>
      </c>
      <c r="O50" s="51" t="s">
        <v>33</v>
      </c>
      <c r="P50" s="50">
        <v>1</v>
      </c>
      <c r="R50" s="6" t="str">
        <f>($A$6)</f>
        <v>Ifj. Farkas</v>
      </c>
      <c r="W50" s="52"/>
      <c r="Y50" s="10"/>
      <c r="AY50" s="58"/>
    </row>
    <row r="51" spans="1:51" ht="21" x14ac:dyDescent="0.4">
      <c r="A51" s="86"/>
      <c r="B51" s="53"/>
      <c r="L51" s="85" t="str">
        <f>($A$4)</f>
        <v>Fülöp</v>
      </c>
      <c r="N51" s="50">
        <v>1</v>
      </c>
      <c r="O51" s="51" t="s">
        <v>33</v>
      </c>
      <c r="P51" s="50">
        <v>0</v>
      </c>
      <c r="R51" s="6" t="str">
        <f>($A$5)</f>
        <v>Pákai</v>
      </c>
      <c r="AA51" s="87"/>
      <c r="AB51" s="51"/>
      <c r="AC51" s="87"/>
      <c r="AI51" s="87"/>
      <c r="AJ51" s="51"/>
      <c r="AK51" s="87"/>
      <c r="AY51" s="58"/>
    </row>
    <row r="52" spans="1:51" ht="21" x14ac:dyDescent="0.4">
      <c r="A52" s="42"/>
      <c r="B52" s="53"/>
      <c r="D52" s="10"/>
      <c r="L52" s="85" t="str">
        <f>($A$7)</f>
        <v>Debreczy I.</v>
      </c>
      <c r="N52" s="50">
        <v>2</v>
      </c>
      <c r="O52" s="51" t="s">
        <v>33</v>
      </c>
      <c r="P52" s="50">
        <v>2</v>
      </c>
      <c r="Q52" s="87"/>
      <c r="R52" s="6" t="str">
        <f>($A$11)</f>
        <v>Kondor G.</v>
      </c>
      <c r="Y52" s="10"/>
      <c r="AA52" s="52"/>
      <c r="AB52" s="52"/>
      <c r="AC52" s="52"/>
      <c r="AI52" s="52"/>
      <c r="AJ52" s="52"/>
      <c r="AK52" s="52"/>
      <c r="AY52" s="58"/>
    </row>
    <row r="53" spans="1:51" ht="21" x14ac:dyDescent="0.4">
      <c r="A53" s="42"/>
      <c r="B53" s="53"/>
      <c r="L53" s="85" t="str">
        <f>($A$8)</f>
        <v>Szatmári</v>
      </c>
      <c r="N53" s="50">
        <v>3</v>
      </c>
      <c r="O53" s="51" t="s">
        <v>33</v>
      </c>
      <c r="P53" s="50">
        <v>0</v>
      </c>
      <c r="R53" s="6" t="str">
        <f>($A$10)</f>
        <v>Menyhárt</v>
      </c>
      <c r="AA53" s="87"/>
      <c r="AB53" s="51"/>
      <c r="AC53" s="87"/>
      <c r="AI53" s="87"/>
      <c r="AJ53" s="51"/>
      <c r="AK53" s="87"/>
      <c r="AY53" s="58"/>
    </row>
    <row r="54" spans="1:51" ht="21" x14ac:dyDescent="0.4">
      <c r="A54" s="42"/>
      <c r="B54" s="53"/>
      <c r="D54" s="10"/>
      <c r="L54" s="85" t="str">
        <f>($A$9)</f>
        <v>Terjék</v>
      </c>
      <c r="N54" s="50">
        <v>0</v>
      </c>
      <c r="O54" s="51" t="s">
        <v>33</v>
      </c>
      <c r="P54" s="50">
        <v>3</v>
      </c>
      <c r="Q54" s="87" t="s">
        <v>36</v>
      </c>
      <c r="R54" s="6" t="str">
        <f>($A$12)</f>
        <v>Lukács V.</v>
      </c>
      <c r="Y54" s="10"/>
      <c r="AA54" s="52"/>
      <c r="AB54" s="52"/>
      <c r="AC54" s="52"/>
      <c r="AI54" s="52"/>
      <c r="AJ54" s="52"/>
      <c r="AK54" s="52"/>
      <c r="AY54" s="58"/>
    </row>
    <row r="55" spans="1:51" ht="3.75" customHeight="1" x14ac:dyDescent="0.4">
      <c r="A55" s="42"/>
      <c r="B55" s="53"/>
      <c r="C55" s="54"/>
      <c r="D55" s="55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6"/>
      <c r="P55" s="57"/>
      <c r="Q55" s="56"/>
      <c r="R55" s="53"/>
      <c r="S55" s="53"/>
      <c r="T55" s="53"/>
      <c r="U55" s="53"/>
      <c r="V55" s="53"/>
      <c r="W55" s="53"/>
      <c r="X55" s="53"/>
      <c r="Y55" s="53"/>
      <c r="Z55" s="53"/>
      <c r="AA55" s="56"/>
      <c r="AB55" s="57"/>
      <c r="AC55" s="56"/>
      <c r="AD55" s="53"/>
      <c r="AE55" s="53"/>
      <c r="AF55" s="53"/>
      <c r="AG55" s="53"/>
      <c r="AH55" s="53"/>
      <c r="AI55" s="56"/>
      <c r="AJ55" s="57"/>
      <c r="AK55" s="56"/>
      <c r="AL55" s="53"/>
      <c r="AM55" s="53"/>
      <c r="AN55" s="53"/>
      <c r="AO55" s="53"/>
    </row>
    <row r="56" spans="1:51" ht="24.6" x14ac:dyDescent="0.4">
      <c r="A56" s="48">
        <v>8</v>
      </c>
      <c r="B56" s="88"/>
      <c r="D56" s="10"/>
      <c r="K56" s="52"/>
      <c r="L56" s="85" t="str">
        <f>($A$3)</f>
        <v>Szathmáry</v>
      </c>
      <c r="M56" s="52"/>
      <c r="N56" s="50">
        <v>2</v>
      </c>
      <c r="O56" s="51" t="s">
        <v>33</v>
      </c>
      <c r="P56" s="50">
        <v>1</v>
      </c>
      <c r="R56" s="6" t="str">
        <f>($A$5)</f>
        <v>Pákai</v>
      </c>
      <c r="W56" s="52"/>
      <c r="Y56" s="10"/>
      <c r="AY56" s="58"/>
    </row>
    <row r="57" spans="1:51" ht="21" x14ac:dyDescent="0.4">
      <c r="A57" s="86"/>
      <c r="B57" s="59"/>
      <c r="D57" s="10"/>
      <c r="L57" s="85" t="str">
        <f>($A$4)</f>
        <v>Fülöp</v>
      </c>
      <c r="N57" s="50">
        <v>0</v>
      </c>
      <c r="O57" s="51" t="s">
        <v>33</v>
      </c>
      <c r="P57" s="50">
        <v>4</v>
      </c>
      <c r="R57" s="6" t="str">
        <f>($A$12)</f>
        <v>Lukács V.</v>
      </c>
      <c r="Y57" s="10"/>
      <c r="AA57" s="52"/>
      <c r="AB57" s="52"/>
      <c r="AC57" s="52"/>
      <c r="AI57" s="52"/>
      <c r="AJ57" s="52"/>
      <c r="AK57" s="52"/>
      <c r="AY57" s="58"/>
    </row>
    <row r="58" spans="1:51" ht="21" x14ac:dyDescent="0.4">
      <c r="A58" s="42"/>
      <c r="B58" s="59"/>
      <c r="D58" s="10"/>
      <c r="L58" s="85" t="str">
        <f>($A$6)</f>
        <v>Ifj. Farkas</v>
      </c>
      <c r="N58" s="50">
        <v>2</v>
      </c>
      <c r="O58" s="51" t="s">
        <v>33</v>
      </c>
      <c r="P58" s="50">
        <v>1</v>
      </c>
      <c r="Q58" s="87"/>
      <c r="R58" s="6" t="str">
        <f>($A$11)</f>
        <v>Kondor G.</v>
      </c>
      <c r="Y58" s="10"/>
      <c r="AA58" s="52"/>
      <c r="AB58" s="52"/>
      <c r="AC58" s="52"/>
      <c r="AI58" s="52"/>
      <c r="AJ58" s="52"/>
      <c r="AK58" s="52"/>
      <c r="AY58" s="58"/>
    </row>
    <row r="59" spans="1:51" ht="21" x14ac:dyDescent="0.4">
      <c r="A59" s="42"/>
      <c r="B59" s="59"/>
      <c r="D59" s="10"/>
      <c r="L59" s="85" t="str">
        <f>($A$7)</f>
        <v>Debreczy I.</v>
      </c>
      <c r="N59" s="50">
        <v>1</v>
      </c>
      <c r="O59" s="51" t="s">
        <v>33</v>
      </c>
      <c r="P59" s="50">
        <v>1</v>
      </c>
      <c r="R59" s="6" t="str">
        <f>($A$10)</f>
        <v>Menyhárt</v>
      </c>
      <c r="Y59" s="10"/>
      <c r="AA59" s="52"/>
      <c r="AB59" s="52"/>
      <c r="AC59" s="52"/>
      <c r="AI59" s="52"/>
      <c r="AJ59" s="52"/>
      <c r="AK59" s="52"/>
      <c r="AY59" s="58"/>
    </row>
    <row r="60" spans="1:51" ht="21" x14ac:dyDescent="0.4">
      <c r="A60" s="42"/>
      <c r="B60" s="59"/>
      <c r="D60" s="10"/>
      <c r="L60" s="85" t="str">
        <f>($A$8)</f>
        <v>Szatmári</v>
      </c>
      <c r="N60" s="50">
        <v>0</v>
      </c>
      <c r="O60" s="51" t="s">
        <v>33</v>
      </c>
      <c r="P60" s="50">
        <v>1</v>
      </c>
      <c r="Q60" s="87" t="s">
        <v>36</v>
      </c>
      <c r="R60" s="6" t="str">
        <f>($A$9)</f>
        <v>Terjék</v>
      </c>
      <c r="Y60" s="10"/>
      <c r="AA60" s="52"/>
      <c r="AB60" s="52"/>
      <c r="AC60" s="52"/>
      <c r="AI60" s="52"/>
      <c r="AJ60" s="52"/>
      <c r="AK60" s="52"/>
      <c r="AY60" s="58"/>
    </row>
    <row r="61" spans="1:51" ht="3.75" customHeight="1" x14ac:dyDescent="0.4">
      <c r="A61" s="42"/>
      <c r="B61" s="59"/>
      <c r="C61" s="89"/>
      <c r="D61" s="90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91"/>
      <c r="P61" s="92"/>
      <c r="Q61" s="91"/>
      <c r="R61" s="59"/>
      <c r="S61" s="59"/>
      <c r="T61" s="59"/>
      <c r="U61" s="59"/>
      <c r="V61" s="59"/>
      <c r="W61" s="59"/>
      <c r="X61" s="59"/>
      <c r="Y61" s="59"/>
      <c r="Z61" s="59"/>
      <c r="AA61" s="91"/>
      <c r="AB61" s="92"/>
      <c r="AC61" s="91"/>
      <c r="AD61" s="59"/>
      <c r="AE61" s="59"/>
      <c r="AF61" s="59"/>
      <c r="AG61" s="59"/>
      <c r="AH61" s="59"/>
      <c r="AI61" s="91"/>
      <c r="AJ61" s="92"/>
      <c r="AK61" s="91"/>
      <c r="AL61" s="59"/>
      <c r="AM61" s="59"/>
      <c r="AN61" s="59"/>
      <c r="AO61" s="59"/>
    </row>
    <row r="62" spans="1:51" ht="24.6" x14ac:dyDescent="0.4">
      <c r="A62" s="48">
        <v>9</v>
      </c>
      <c r="B62" s="49"/>
      <c r="D62" s="10"/>
      <c r="K62" s="52"/>
      <c r="L62" s="85" t="str">
        <f>($A$3)</f>
        <v>Szathmáry</v>
      </c>
      <c r="M62" s="52"/>
      <c r="N62" s="50">
        <v>1</v>
      </c>
      <c r="O62" s="51" t="s">
        <v>33</v>
      </c>
      <c r="P62" s="50">
        <v>1</v>
      </c>
      <c r="R62" s="6" t="str">
        <f>($A$4)</f>
        <v>Fülöp</v>
      </c>
      <c r="W62" s="52"/>
      <c r="Y62" s="10"/>
      <c r="AY62" s="58"/>
    </row>
    <row r="63" spans="1:51" ht="21" x14ac:dyDescent="0.4">
      <c r="A63" s="86"/>
      <c r="B63" s="53"/>
      <c r="L63" s="85" t="str">
        <f>($A$5)</f>
        <v>Pákai</v>
      </c>
      <c r="N63" s="50">
        <v>2</v>
      </c>
      <c r="O63" s="51" t="s">
        <v>33</v>
      </c>
      <c r="P63" s="50">
        <v>1</v>
      </c>
      <c r="R63" s="6" t="str">
        <f>($A$11)</f>
        <v>Kondor G.</v>
      </c>
      <c r="AA63" s="87"/>
      <c r="AB63" s="51"/>
      <c r="AC63" s="87"/>
      <c r="AI63" s="87"/>
      <c r="AJ63" s="51"/>
      <c r="AK63" s="87"/>
      <c r="AY63" s="58"/>
    </row>
    <row r="64" spans="1:51" ht="21" x14ac:dyDescent="0.4">
      <c r="A64" s="42"/>
      <c r="B64" s="53"/>
      <c r="L64" s="85" t="str">
        <f>($A$6)</f>
        <v>Ifj. Farkas</v>
      </c>
      <c r="N64" s="50">
        <v>1</v>
      </c>
      <c r="O64" s="51" t="s">
        <v>33</v>
      </c>
      <c r="P64" s="50">
        <v>0</v>
      </c>
      <c r="Q64" s="87"/>
      <c r="R64" s="6" t="str">
        <f>($A$10)</f>
        <v>Menyhárt</v>
      </c>
      <c r="Y64" s="10"/>
      <c r="AA64" s="52"/>
      <c r="AB64" s="52"/>
      <c r="AC64" s="52"/>
      <c r="AI64" s="52"/>
      <c r="AJ64" s="52"/>
      <c r="AK64" s="52"/>
      <c r="AY64" s="58"/>
    </row>
    <row r="65" spans="1:51" ht="21" x14ac:dyDescent="0.4">
      <c r="A65" s="42"/>
      <c r="B65" s="53"/>
      <c r="L65" s="85" t="str">
        <f>($A$7)</f>
        <v>Debreczy I.</v>
      </c>
      <c r="N65" s="50">
        <v>4</v>
      </c>
      <c r="O65" s="51" t="s">
        <v>33</v>
      </c>
      <c r="P65" s="50">
        <v>0</v>
      </c>
      <c r="R65" s="6" t="str">
        <f>($A$9)</f>
        <v>Terjék</v>
      </c>
      <c r="AA65" s="87"/>
      <c r="AB65" s="51"/>
      <c r="AC65" s="87"/>
      <c r="AI65" s="87"/>
      <c r="AJ65" s="51"/>
      <c r="AK65" s="87"/>
      <c r="AY65" s="58"/>
    </row>
    <row r="66" spans="1:51" ht="21" x14ac:dyDescent="0.4">
      <c r="A66" s="42"/>
      <c r="B66" s="53"/>
      <c r="D66" s="10"/>
      <c r="L66" s="85" t="str">
        <f>($A$8)</f>
        <v>Szatmári</v>
      </c>
      <c r="N66" s="50">
        <v>1</v>
      </c>
      <c r="O66" s="51" t="s">
        <v>33</v>
      </c>
      <c r="P66" s="50">
        <v>0</v>
      </c>
      <c r="Q66" s="87" t="s">
        <v>36</v>
      </c>
      <c r="R66" s="6" t="str">
        <f>($A$12)</f>
        <v>Lukács V.</v>
      </c>
      <c r="Y66" s="10"/>
      <c r="AA66" s="52"/>
      <c r="AB66" s="52"/>
      <c r="AC66" s="52"/>
      <c r="AI66" s="52"/>
      <c r="AJ66" s="52"/>
      <c r="AK66" s="52"/>
      <c r="AY66" s="58"/>
    </row>
    <row r="67" spans="1:51" ht="3.75" customHeight="1" x14ac:dyDescent="0.4">
      <c r="A67" s="42"/>
      <c r="B67" s="53"/>
      <c r="C67" s="54"/>
      <c r="D67" s="55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6"/>
      <c r="P67" s="57"/>
      <c r="Q67" s="56"/>
      <c r="R67" s="53"/>
      <c r="S67" s="53"/>
      <c r="T67" s="53"/>
      <c r="U67" s="53"/>
      <c r="V67" s="53"/>
      <c r="W67" s="53"/>
      <c r="X67" s="53"/>
      <c r="Y67" s="53"/>
      <c r="Z67" s="53"/>
      <c r="AA67" s="56"/>
      <c r="AB67" s="57"/>
      <c r="AC67" s="56"/>
      <c r="AD67" s="53"/>
      <c r="AE67" s="53"/>
      <c r="AF67" s="53"/>
      <c r="AG67" s="53"/>
      <c r="AH67" s="53"/>
      <c r="AI67" s="56"/>
      <c r="AJ67" s="57"/>
      <c r="AK67" s="56"/>
      <c r="AL67" s="53"/>
      <c r="AM67" s="53"/>
      <c r="AN67" s="53"/>
      <c r="AO67" s="53"/>
    </row>
  </sheetData>
  <conditionalFormatting sqref="I3 M3:M4 Q3:Q5 U3:U6 Y3:Y7 AC3:AC8 AG3:AG9 AK3:AK10 AO3:AO11 E4:E12 I5:I12 M6:M12 Q7:Q12 U8:U12 Y9:Y12 AC10:AC12 AG11:AG12 AK12">
    <cfRule type="cellIs" dxfId="23" priority="1" stopIfTrue="1" operator="equal">
      <formula>"g"</formula>
    </cfRule>
    <cfRule type="cellIs" dxfId="22" priority="2" stopIfTrue="1" operator="equal">
      <formula>"d"</formula>
    </cfRule>
    <cfRule type="cellIs" dxfId="21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scale="93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2" manualBreakCount="2">
    <brk id="31" max="16383" man="1"/>
    <brk id="4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F46B-BF5B-4C01-B7FE-30269CD99CD4}">
  <sheetPr>
    <pageSetUpPr fitToPage="1"/>
  </sheetPr>
  <dimension ref="A1:AK33"/>
  <sheetViews>
    <sheetView defaultGridColor="0" colorId="22" zoomScaleNormal="100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5"/>
  <cols>
    <col min="1" max="1" width="21.33203125" style="6" bestFit="1" customWidth="1"/>
    <col min="2" max="25" width="2.88671875" style="6" customWidth="1"/>
    <col min="26" max="26" width="1.44140625" style="6" customWidth="1"/>
    <col min="27" max="30" width="3" style="6" customWidth="1"/>
    <col min="31" max="31" width="2.5546875" style="6" bestFit="1" customWidth="1"/>
    <col min="32" max="32" width="3" style="6" customWidth="1"/>
    <col min="33" max="33" width="3.88671875" style="6" bestFit="1" customWidth="1"/>
    <col min="34" max="34" width="1" style="6" customWidth="1"/>
    <col min="35" max="35" width="3" style="6" customWidth="1"/>
    <col min="36" max="36" width="1" style="6" customWidth="1"/>
    <col min="37" max="256" width="3" style="6"/>
    <col min="257" max="257" width="21.33203125" style="6" bestFit="1" customWidth="1"/>
    <col min="258" max="281" width="2.88671875" style="6" customWidth="1"/>
    <col min="282" max="282" width="1.44140625" style="6" customWidth="1"/>
    <col min="283" max="286" width="3" style="6" customWidth="1"/>
    <col min="287" max="287" width="2.5546875" style="6" bestFit="1" customWidth="1"/>
    <col min="288" max="288" width="3" style="6" customWidth="1"/>
    <col min="289" max="289" width="3.88671875" style="6" bestFit="1" customWidth="1"/>
    <col min="290" max="290" width="1" style="6" customWidth="1"/>
    <col min="291" max="291" width="3" style="6" customWidth="1"/>
    <col min="292" max="292" width="1" style="6" customWidth="1"/>
    <col min="293" max="512" width="3" style="6"/>
    <col min="513" max="513" width="21.33203125" style="6" bestFit="1" customWidth="1"/>
    <col min="514" max="537" width="2.88671875" style="6" customWidth="1"/>
    <col min="538" max="538" width="1.44140625" style="6" customWidth="1"/>
    <col min="539" max="542" width="3" style="6" customWidth="1"/>
    <col min="543" max="543" width="2.5546875" style="6" bestFit="1" customWidth="1"/>
    <col min="544" max="544" width="3" style="6" customWidth="1"/>
    <col min="545" max="545" width="3.88671875" style="6" bestFit="1" customWidth="1"/>
    <col min="546" max="546" width="1" style="6" customWidth="1"/>
    <col min="547" max="547" width="3" style="6" customWidth="1"/>
    <col min="548" max="548" width="1" style="6" customWidth="1"/>
    <col min="549" max="768" width="3" style="6"/>
    <col min="769" max="769" width="21.33203125" style="6" bestFit="1" customWidth="1"/>
    <col min="770" max="793" width="2.88671875" style="6" customWidth="1"/>
    <col min="794" max="794" width="1.44140625" style="6" customWidth="1"/>
    <col min="795" max="798" width="3" style="6" customWidth="1"/>
    <col min="799" max="799" width="2.5546875" style="6" bestFit="1" customWidth="1"/>
    <col min="800" max="800" width="3" style="6" customWidth="1"/>
    <col min="801" max="801" width="3.88671875" style="6" bestFit="1" customWidth="1"/>
    <col min="802" max="802" width="1" style="6" customWidth="1"/>
    <col min="803" max="803" width="3" style="6" customWidth="1"/>
    <col min="804" max="804" width="1" style="6" customWidth="1"/>
    <col min="805" max="1024" width="3" style="6"/>
    <col min="1025" max="1025" width="21.33203125" style="6" bestFit="1" customWidth="1"/>
    <col min="1026" max="1049" width="2.88671875" style="6" customWidth="1"/>
    <col min="1050" max="1050" width="1.44140625" style="6" customWidth="1"/>
    <col min="1051" max="1054" width="3" style="6" customWidth="1"/>
    <col min="1055" max="1055" width="2.5546875" style="6" bestFit="1" customWidth="1"/>
    <col min="1056" max="1056" width="3" style="6" customWidth="1"/>
    <col min="1057" max="1057" width="3.88671875" style="6" bestFit="1" customWidth="1"/>
    <col min="1058" max="1058" width="1" style="6" customWidth="1"/>
    <col min="1059" max="1059" width="3" style="6" customWidth="1"/>
    <col min="1060" max="1060" width="1" style="6" customWidth="1"/>
    <col min="1061" max="1280" width="3" style="6"/>
    <col min="1281" max="1281" width="21.33203125" style="6" bestFit="1" customWidth="1"/>
    <col min="1282" max="1305" width="2.88671875" style="6" customWidth="1"/>
    <col min="1306" max="1306" width="1.44140625" style="6" customWidth="1"/>
    <col min="1307" max="1310" width="3" style="6" customWidth="1"/>
    <col min="1311" max="1311" width="2.5546875" style="6" bestFit="1" customWidth="1"/>
    <col min="1312" max="1312" width="3" style="6" customWidth="1"/>
    <col min="1313" max="1313" width="3.88671875" style="6" bestFit="1" customWidth="1"/>
    <col min="1314" max="1314" width="1" style="6" customWidth="1"/>
    <col min="1315" max="1315" width="3" style="6" customWidth="1"/>
    <col min="1316" max="1316" width="1" style="6" customWidth="1"/>
    <col min="1317" max="1536" width="3" style="6"/>
    <col min="1537" max="1537" width="21.33203125" style="6" bestFit="1" customWidth="1"/>
    <col min="1538" max="1561" width="2.88671875" style="6" customWidth="1"/>
    <col min="1562" max="1562" width="1.44140625" style="6" customWidth="1"/>
    <col min="1563" max="1566" width="3" style="6" customWidth="1"/>
    <col min="1567" max="1567" width="2.5546875" style="6" bestFit="1" customWidth="1"/>
    <col min="1568" max="1568" width="3" style="6" customWidth="1"/>
    <col min="1569" max="1569" width="3.88671875" style="6" bestFit="1" customWidth="1"/>
    <col min="1570" max="1570" width="1" style="6" customWidth="1"/>
    <col min="1571" max="1571" width="3" style="6" customWidth="1"/>
    <col min="1572" max="1572" width="1" style="6" customWidth="1"/>
    <col min="1573" max="1792" width="3" style="6"/>
    <col min="1793" max="1793" width="21.33203125" style="6" bestFit="1" customWidth="1"/>
    <col min="1794" max="1817" width="2.88671875" style="6" customWidth="1"/>
    <col min="1818" max="1818" width="1.44140625" style="6" customWidth="1"/>
    <col min="1819" max="1822" width="3" style="6" customWidth="1"/>
    <col min="1823" max="1823" width="2.5546875" style="6" bestFit="1" customWidth="1"/>
    <col min="1824" max="1824" width="3" style="6" customWidth="1"/>
    <col min="1825" max="1825" width="3.88671875" style="6" bestFit="1" customWidth="1"/>
    <col min="1826" max="1826" width="1" style="6" customWidth="1"/>
    <col min="1827" max="1827" width="3" style="6" customWidth="1"/>
    <col min="1828" max="1828" width="1" style="6" customWidth="1"/>
    <col min="1829" max="2048" width="3" style="6"/>
    <col min="2049" max="2049" width="21.33203125" style="6" bestFit="1" customWidth="1"/>
    <col min="2050" max="2073" width="2.88671875" style="6" customWidth="1"/>
    <col min="2074" max="2074" width="1.44140625" style="6" customWidth="1"/>
    <col min="2075" max="2078" width="3" style="6" customWidth="1"/>
    <col min="2079" max="2079" width="2.5546875" style="6" bestFit="1" customWidth="1"/>
    <col min="2080" max="2080" width="3" style="6" customWidth="1"/>
    <col min="2081" max="2081" width="3.88671875" style="6" bestFit="1" customWidth="1"/>
    <col min="2082" max="2082" width="1" style="6" customWidth="1"/>
    <col min="2083" max="2083" width="3" style="6" customWidth="1"/>
    <col min="2084" max="2084" width="1" style="6" customWidth="1"/>
    <col min="2085" max="2304" width="3" style="6"/>
    <col min="2305" max="2305" width="21.33203125" style="6" bestFit="1" customWidth="1"/>
    <col min="2306" max="2329" width="2.88671875" style="6" customWidth="1"/>
    <col min="2330" max="2330" width="1.44140625" style="6" customWidth="1"/>
    <col min="2331" max="2334" width="3" style="6" customWidth="1"/>
    <col min="2335" max="2335" width="2.5546875" style="6" bestFit="1" customWidth="1"/>
    <col min="2336" max="2336" width="3" style="6" customWidth="1"/>
    <col min="2337" max="2337" width="3.88671875" style="6" bestFit="1" customWidth="1"/>
    <col min="2338" max="2338" width="1" style="6" customWidth="1"/>
    <col min="2339" max="2339" width="3" style="6" customWidth="1"/>
    <col min="2340" max="2340" width="1" style="6" customWidth="1"/>
    <col min="2341" max="2560" width="3" style="6"/>
    <col min="2561" max="2561" width="21.33203125" style="6" bestFit="1" customWidth="1"/>
    <col min="2562" max="2585" width="2.88671875" style="6" customWidth="1"/>
    <col min="2586" max="2586" width="1.44140625" style="6" customWidth="1"/>
    <col min="2587" max="2590" width="3" style="6" customWidth="1"/>
    <col min="2591" max="2591" width="2.5546875" style="6" bestFit="1" customWidth="1"/>
    <col min="2592" max="2592" width="3" style="6" customWidth="1"/>
    <col min="2593" max="2593" width="3.88671875" style="6" bestFit="1" customWidth="1"/>
    <col min="2594" max="2594" width="1" style="6" customWidth="1"/>
    <col min="2595" max="2595" width="3" style="6" customWidth="1"/>
    <col min="2596" max="2596" width="1" style="6" customWidth="1"/>
    <col min="2597" max="2816" width="3" style="6"/>
    <col min="2817" max="2817" width="21.33203125" style="6" bestFit="1" customWidth="1"/>
    <col min="2818" max="2841" width="2.88671875" style="6" customWidth="1"/>
    <col min="2842" max="2842" width="1.44140625" style="6" customWidth="1"/>
    <col min="2843" max="2846" width="3" style="6" customWidth="1"/>
    <col min="2847" max="2847" width="2.5546875" style="6" bestFit="1" customWidth="1"/>
    <col min="2848" max="2848" width="3" style="6" customWidth="1"/>
    <col min="2849" max="2849" width="3.88671875" style="6" bestFit="1" customWidth="1"/>
    <col min="2850" max="2850" width="1" style="6" customWidth="1"/>
    <col min="2851" max="2851" width="3" style="6" customWidth="1"/>
    <col min="2852" max="2852" width="1" style="6" customWidth="1"/>
    <col min="2853" max="3072" width="3" style="6"/>
    <col min="3073" max="3073" width="21.33203125" style="6" bestFit="1" customWidth="1"/>
    <col min="3074" max="3097" width="2.88671875" style="6" customWidth="1"/>
    <col min="3098" max="3098" width="1.44140625" style="6" customWidth="1"/>
    <col min="3099" max="3102" width="3" style="6" customWidth="1"/>
    <col min="3103" max="3103" width="2.5546875" style="6" bestFit="1" customWidth="1"/>
    <col min="3104" max="3104" width="3" style="6" customWidth="1"/>
    <col min="3105" max="3105" width="3.88671875" style="6" bestFit="1" customWidth="1"/>
    <col min="3106" max="3106" width="1" style="6" customWidth="1"/>
    <col min="3107" max="3107" width="3" style="6" customWidth="1"/>
    <col min="3108" max="3108" width="1" style="6" customWidth="1"/>
    <col min="3109" max="3328" width="3" style="6"/>
    <col min="3329" max="3329" width="21.33203125" style="6" bestFit="1" customWidth="1"/>
    <col min="3330" max="3353" width="2.88671875" style="6" customWidth="1"/>
    <col min="3354" max="3354" width="1.44140625" style="6" customWidth="1"/>
    <col min="3355" max="3358" width="3" style="6" customWidth="1"/>
    <col min="3359" max="3359" width="2.5546875" style="6" bestFit="1" customWidth="1"/>
    <col min="3360" max="3360" width="3" style="6" customWidth="1"/>
    <col min="3361" max="3361" width="3.88671875" style="6" bestFit="1" customWidth="1"/>
    <col min="3362" max="3362" width="1" style="6" customWidth="1"/>
    <col min="3363" max="3363" width="3" style="6" customWidth="1"/>
    <col min="3364" max="3364" width="1" style="6" customWidth="1"/>
    <col min="3365" max="3584" width="3" style="6"/>
    <col min="3585" max="3585" width="21.33203125" style="6" bestFit="1" customWidth="1"/>
    <col min="3586" max="3609" width="2.88671875" style="6" customWidth="1"/>
    <col min="3610" max="3610" width="1.44140625" style="6" customWidth="1"/>
    <col min="3611" max="3614" width="3" style="6" customWidth="1"/>
    <col min="3615" max="3615" width="2.5546875" style="6" bestFit="1" customWidth="1"/>
    <col min="3616" max="3616" width="3" style="6" customWidth="1"/>
    <col min="3617" max="3617" width="3.88671875" style="6" bestFit="1" customWidth="1"/>
    <col min="3618" max="3618" width="1" style="6" customWidth="1"/>
    <col min="3619" max="3619" width="3" style="6" customWidth="1"/>
    <col min="3620" max="3620" width="1" style="6" customWidth="1"/>
    <col min="3621" max="3840" width="3" style="6"/>
    <col min="3841" max="3841" width="21.33203125" style="6" bestFit="1" customWidth="1"/>
    <col min="3842" max="3865" width="2.88671875" style="6" customWidth="1"/>
    <col min="3866" max="3866" width="1.44140625" style="6" customWidth="1"/>
    <col min="3867" max="3870" width="3" style="6" customWidth="1"/>
    <col min="3871" max="3871" width="2.5546875" style="6" bestFit="1" customWidth="1"/>
    <col min="3872" max="3872" width="3" style="6" customWidth="1"/>
    <col min="3873" max="3873" width="3.88671875" style="6" bestFit="1" customWidth="1"/>
    <col min="3874" max="3874" width="1" style="6" customWidth="1"/>
    <col min="3875" max="3875" width="3" style="6" customWidth="1"/>
    <col min="3876" max="3876" width="1" style="6" customWidth="1"/>
    <col min="3877" max="4096" width="3" style="6"/>
    <col min="4097" max="4097" width="21.33203125" style="6" bestFit="1" customWidth="1"/>
    <col min="4098" max="4121" width="2.88671875" style="6" customWidth="1"/>
    <col min="4122" max="4122" width="1.44140625" style="6" customWidth="1"/>
    <col min="4123" max="4126" width="3" style="6" customWidth="1"/>
    <col min="4127" max="4127" width="2.5546875" style="6" bestFit="1" customWidth="1"/>
    <col min="4128" max="4128" width="3" style="6" customWidth="1"/>
    <col min="4129" max="4129" width="3.88671875" style="6" bestFit="1" customWidth="1"/>
    <col min="4130" max="4130" width="1" style="6" customWidth="1"/>
    <col min="4131" max="4131" width="3" style="6" customWidth="1"/>
    <col min="4132" max="4132" width="1" style="6" customWidth="1"/>
    <col min="4133" max="4352" width="3" style="6"/>
    <col min="4353" max="4353" width="21.33203125" style="6" bestFit="1" customWidth="1"/>
    <col min="4354" max="4377" width="2.88671875" style="6" customWidth="1"/>
    <col min="4378" max="4378" width="1.44140625" style="6" customWidth="1"/>
    <col min="4379" max="4382" width="3" style="6" customWidth="1"/>
    <col min="4383" max="4383" width="2.5546875" style="6" bestFit="1" customWidth="1"/>
    <col min="4384" max="4384" width="3" style="6" customWidth="1"/>
    <col min="4385" max="4385" width="3.88671875" style="6" bestFit="1" customWidth="1"/>
    <col min="4386" max="4386" width="1" style="6" customWidth="1"/>
    <col min="4387" max="4387" width="3" style="6" customWidth="1"/>
    <col min="4388" max="4388" width="1" style="6" customWidth="1"/>
    <col min="4389" max="4608" width="3" style="6"/>
    <col min="4609" max="4609" width="21.33203125" style="6" bestFit="1" customWidth="1"/>
    <col min="4610" max="4633" width="2.88671875" style="6" customWidth="1"/>
    <col min="4634" max="4634" width="1.44140625" style="6" customWidth="1"/>
    <col min="4635" max="4638" width="3" style="6" customWidth="1"/>
    <col min="4639" max="4639" width="2.5546875" style="6" bestFit="1" customWidth="1"/>
    <col min="4640" max="4640" width="3" style="6" customWidth="1"/>
    <col min="4641" max="4641" width="3.88671875" style="6" bestFit="1" customWidth="1"/>
    <col min="4642" max="4642" width="1" style="6" customWidth="1"/>
    <col min="4643" max="4643" width="3" style="6" customWidth="1"/>
    <col min="4644" max="4644" width="1" style="6" customWidth="1"/>
    <col min="4645" max="4864" width="3" style="6"/>
    <col min="4865" max="4865" width="21.33203125" style="6" bestFit="1" customWidth="1"/>
    <col min="4866" max="4889" width="2.88671875" style="6" customWidth="1"/>
    <col min="4890" max="4890" width="1.44140625" style="6" customWidth="1"/>
    <col min="4891" max="4894" width="3" style="6" customWidth="1"/>
    <col min="4895" max="4895" width="2.5546875" style="6" bestFit="1" customWidth="1"/>
    <col min="4896" max="4896" width="3" style="6" customWidth="1"/>
    <col min="4897" max="4897" width="3.88671875" style="6" bestFit="1" customWidth="1"/>
    <col min="4898" max="4898" width="1" style="6" customWidth="1"/>
    <col min="4899" max="4899" width="3" style="6" customWidth="1"/>
    <col min="4900" max="4900" width="1" style="6" customWidth="1"/>
    <col min="4901" max="5120" width="3" style="6"/>
    <col min="5121" max="5121" width="21.33203125" style="6" bestFit="1" customWidth="1"/>
    <col min="5122" max="5145" width="2.88671875" style="6" customWidth="1"/>
    <col min="5146" max="5146" width="1.44140625" style="6" customWidth="1"/>
    <col min="5147" max="5150" width="3" style="6" customWidth="1"/>
    <col min="5151" max="5151" width="2.5546875" style="6" bestFit="1" customWidth="1"/>
    <col min="5152" max="5152" width="3" style="6" customWidth="1"/>
    <col min="5153" max="5153" width="3.88671875" style="6" bestFit="1" customWidth="1"/>
    <col min="5154" max="5154" width="1" style="6" customWidth="1"/>
    <col min="5155" max="5155" width="3" style="6" customWidth="1"/>
    <col min="5156" max="5156" width="1" style="6" customWidth="1"/>
    <col min="5157" max="5376" width="3" style="6"/>
    <col min="5377" max="5377" width="21.33203125" style="6" bestFit="1" customWidth="1"/>
    <col min="5378" max="5401" width="2.88671875" style="6" customWidth="1"/>
    <col min="5402" max="5402" width="1.44140625" style="6" customWidth="1"/>
    <col min="5403" max="5406" width="3" style="6" customWidth="1"/>
    <col min="5407" max="5407" width="2.5546875" style="6" bestFit="1" customWidth="1"/>
    <col min="5408" max="5408" width="3" style="6" customWidth="1"/>
    <col min="5409" max="5409" width="3.88671875" style="6" bestFit="1" customWidth="1"/>
    <col min="5410" max="5410" width="1" style="6" customWidth="1"/>
    <col min="5411" max="5411" width="3" style="6" customWidth="1"/>
    <col min="5412" max="5412" width="1" style="6" customWidth="1"/>
    <col min="5413" max="5632" width="3" style="6"/>
    <col min="5633" max="5633" width="21.33203125" style="6" bestFit="1" customWidth="1"/>
    <col min="5634" max="5657" width="2.88671875" style="6" customWidth="1"/>
    <col min="5658" max="5658" width="1.44140625" style="6" customWidth="1"/>
    <col min="5659" max="5662" width="3" style="6" customWidth="1"/>
    <col min="5663" max="5663" width="2.5546875" style="6" bestFit="1" customWidth="1"/>
    <col min="5664" max="5664" width="3" style="6" customWidth="1"/>
    <col min="5665" max="5665" width="3.88671875" style="6" bestFit="1" customWidth="1"/>
    <col min="5666" max="5666" width="1" style="6" customWidth="1"/>
    <col min="5667" max="5667" width="3" style="6" customWidth="1"/>
    <col min="5668" max="5668" width="1" style="6" customWidth="1"/>
    <col min="5669" max="5888" width="3" style="6"/>
    <col min="5889" max="5889" width="21.33203125" style="6" bestFit="1" customWidth="1"/>
    <col min="5890" max="5913" width="2.88671875" style="6" customWidth="1"/>
    <col min="5914" max="5914" width="1.44140625" style="6" customWidth="1"/>
    <col min="5915" max="5918" width="3" style="6" customWidth="1"/>
    <col min="5919" max="5919" width="2.5546875" style="6" bestFit="1" customWidth="1"/>
    <col min="5920" max="5920" width="3" style="6" customWidth="1"/>
    <col min="5921" max="5921" width="3.88671875" style="6" bestFit="1" customWidth="1"/>
    <col min="5922" max="5922" width="1" style="6" customWidth="1"/>
    <col min="5923" max="5923" width="3" style="6" customWidth="1"/>
    <col min="5924" max="5924" width="1" style="6" customWidth="1"/>
    <col min="5925" max="6144" width="3" style="6"/>
    <col min="6145" max="6145" width="21.33203125" style="6" bestFit="1" customWidth="1"/>
    <col min="6146" max="6169" width="2.88671875" style="6" customWidth="1"/>
    <col min="6170" max="6170" width="1.44140625" style="6" customWidth="1"/>
    <col min="6171" max="6174" width="3" style="6" customWidth="1"/>
    <col min="6175" max="6175" width="2.5546875" style="6" bestFit="1" customWidth="1"/>
    <col min="6176" max="6176" width="3" style="6" customWidth="1"/>
    <col min="6177" max="6177" width="3.88671875" style="6" bestFit="1" customWidth="1"/>
    <col min="6178" max="6178" width="1" style="6" customWidth="1"/>
    <col min="6179" max="6179" width="3" style="6" customWidth="1"/>
    <col min="6180" max="6180" width="1" style="6" customWidth="1"/>
    <col min="6181" max="6400" width="3" style="6"/>
    <col min="6401" max="6401" width="21.33203125" style="6" bestFit="1" customWidth="1"/>
    <col min="6402" max="6425" width="2.88671875" style="6" customWidth="1"/>
    <col min="6426" max="6426" width="1.44140625" style="6" customWidth="1"/>
    <col min="6427" max="6430" width="3" style="6" customWidth="1"/>
    <col min="6431" max="6431" width="2.5546875" style="6" bestFit="1" customWidth="1"/>
    <col min="6432" max="6432" width="3" style="6" customWidth="1"/>
    <col min="6433" max="6433" width="3.88671875" style="6" bestFit="1" customWidth="1"/>
    <col min="6434" max="6434" width="1" style="6" customWidth="1"/>
    <col min="6435" max="6435" width="3" style="6" customWidth="1"/>
    <col min="6436" max="6436" width="1" style="6" customWidth="1"/>
    <col min="6437" max="6656" width="3" style="6"/>
    <col min="6657" max="6657" width="21.33203125" style="6" bestFit="1" customWidth="1"/>
    <col min="6658" max="6681" width="2.88671875" style="6" customWidth="1"/>
    <col min="6682" max="6682" width="1.44140625" style="6" customWidth="1"/>
    <col min="6683" max="6686" width="3" style="6" customWidth="1"/>
    <col min="6687" max="6687" width="2.5546875" style="6" bestFit="1" customWidth="1"/>
    <col min="6688" max="6688" width="3" style="6" customWidth="1"/>
    <col min="6689" max="6689" width="3.88671875" style="6" bestFit="1" customWidth="1"/>
    <col min="6690" max="6690" width="1" style="6" customWidth="1"/>
    <col min="6691" max="6691" width="3" style="6" customWidth="1"/>
    <col min="6692" max="6692" width="1" style="6" customWidth="1"/>
    <col min="6693" max="6912" width="3" style="6"/>
    <col min="6913" max="6913" width="21.33203125" style="6" bestFit="1" customWidth="1"/>
    <col min="6914" max="6937" width="2.88671875" style="6" customWidth="1"/>
    <col min="6938" max="6938" width="1.44140625" style="6" customWidth="1"/>
    <col min="6939" max="6942" width="3" style="6" customWidth="1"/>
    <col min="6943" max="6943" width="2.5546875" style="6" bestFit="1" customWidth="1"/>
    <col min="6944" max="6944" width="3" style="6" customWidth="1"/>
    <col min="6945" max="6945" width="3.88671875" style="6" bestFit="1" customWidth="1"/>
    <col min="6946" max="6946" width="1" style="6" customWidth="1"/>
    <col min="6947" max="6947" width="3" style="6" customWidth="1"/>
    <col min="6948" max="6948" width="1" style="6" customWidth="1"/>
    <col min="6949" max="7168" width="3" style="6"/>
    <col min="7169" max="7169" width="21.33203125" style="6" bestFit="1" customWidth="1"/>
    <col min="7170" max="7193" width="2.88671875" style="6" customWidth="1"/>
    <col min="7194" max="7194" width="1.44140625" style="6" customWidth="1"/>
    <col min="7195" max="7198" width="3" style="6" customWidth="1"/>
    <col min="7199" max="7199" width="2.5546875" style="6" bestFit="1" customWidth="1"/>
    <col min="7200" max="7200" width="3" style="6" customWidth="1"/>
    <col min="7201" max="7201" width="3.88671875" style="6" bestFit="1" customWidth="1"/>
    <col min="7202" max="7202" width="1" style="6" customWidth="1"/>
    <col min="7203" max="7203" width="3" style="6" customWidth="1"/>
    <col min="7204" max="7204" width="1" style="6" customWidth="1"/>
    <col min="7205" max="7424" width="3" style="6"/>
    <col min="7425" max="7425" width="21.33203125" style="6" bestFit="1" customWidth="1"/>
    <col min="7426" max="7449" width="2.88671875" style="6" customWidth="1"/>
    <col min="7450" max="7450" width="1.44140625" style="6" customWidth="1"/>
    <col min="7451" max="7454" width="3" style="6" customWidth="1"/>
    <col min="7455" max="7455" width="2.5546875" style="6" bestFit="1" customWidth="1"/>
    <col min="7456" max="7456" width="3" style="6" customWidth="1"/>
    <col min="7457" max="7457" width="3.88671875" style="6" bestFit="1" customWidth="1"/>
    <col min="7458" max="7458" width="1" style="6" customWidth="1"/>
    <col min="7459" max="7459" width="3" style="6" customWidth="1"/>
    <col min="7460" max="7460" width="1" style="6" customWidth="1"/>
    <col min="7461" max="7680" width="3" style="6"/>
    <col min="7681" max="7681" width="21.33203125" style="6" bestFit="1" customWidth="1"/>
    <col min="7682" max="7705" width="2.88671875" style="6" customWidth="1"/>
    <col min="7706" max="7706" width="1.44140625" style="6" customWidth="1"/>
    <col min="7707" max="7710" width="3" style="6" customWidth="1"/>
    <col min="7711" max="7711" width="2.5546875" style="6" bestFit="1" customWidth="1"/>
    <col min="7712" max="7712" width="3" style="6" customWidth="1"/>
    <col min="7713" max="7713" width="3.88671875" style="6" bestFit="1" customWidth="1"/>
    <col min="7714" max="7714" width="1" style="6" customWidth="1"/>
    <col min="7715" max="7715" width="3" style="6" customWidth="1"/>
    <col min="7716" max="7716" width="1" style="6" customWidth="1"/>
    <col min="7717" max="7936" width="3" style="6"/>
    <col min="7937" max="7937" width="21.33203125" style="6" bestFit="1" customWidth="1"/>
    <col min="7938" max="7961" width="2.88671875" style="6" customWidth="1"/>
    <col min="7962" max="7962" width="1.44140625" style="6" customWidth="1"/>
    <col min="7963" max="7966" width="3" style="6" customWidth="1"/>
    <col min="7967" max="7967" width="2.5546875" style="6" bestFit="1" customWidth="1"/>
    <col min="7968" max="7968" width="3" style="6" customWidth="1"/>
    <col min="7969" max="7969" width="3.88671875" style="6" bestFit="1" customWidth="1"/>
    <col min="7970" max="7970" width="1" style="6" customWidth="1"/>
    <col min="7971" max="7971" width="3" style="6" customWidth="1"/>
    <col min="7972" max="7972" width="1" style="6" customWidth="1"/>
    <col min="7973" max="8192" width="3" style="6"/>
    <col min="8193" max="8193" width="21.33203125" style="6" bestFit="1" customWidth="1"/>
    <col min="8194" max="8217" width="2.88671875" style="6" customWidth="1"/>
    <col min="8218" max="8218" width="1.44140625" style="6" customWidth="1"/>
    <col min="8219" max="8222" width="3" style="6" customWidth="1"/>
    <col min="8223" max="8223" width="2.5546875" style="6" bestFit="1" customWidth="1"/>
    <col min="8224" max="8224" width="3" style="6" customWidth="1"/>
    <col min="8225" max="8225" width="3.88671875" style="6" bestFit="1" customWidth="1"/>
    <col min="8226" max="8226" width="1" style="6" customWidth="1"/>
    <col min="8227" max="8227" width="3" style="6" customWidth="1"/>
    <col min="8228" max="8228" width="1" style="6" customWidth="1"/>
    <col min="8229" max="8448" width="3" style="6"/>
    <col min="8449" max="8449" width="21.33203125" style="6" bestFit="1" customWidth="1"/>
    <col min="8450" max="8473" width="2.88671875" style="6" customWidth="1"/>
    <col min="8474" max="8474" width="1.44140625" style="6" customWidth="1"/>
    <col min="8475" max="8478" width="3" style="6" customWidth="1"/>
    <col min="8479" max="8479" width="2.5546875" style="6" bestFit="1" customWidth="1"/>
    <col min="8480" max="8480" width="3" style="6" customWidth="1"/>
    <col min="8481" max="8481" width="3.88671875" style="6" bestFit="1" customWidth="1"/>
    <col min="8482" max="8482" width="1" style="6" customWidth="1"/>
    <col min="8483" max="8483" width="3" style="6" customWidth="1"/>
    <col min="8484" max="8484" width="1" style="6" customWidth="1"/>
    <col min="8485" max="8704" width="3" style="6"/>
    <col min="8705" max="8705" width="21.33203125" style="6" bestFit="1" customWidth="1"/>
    <col min="8706" max="8729" width="2.88671875" style="6" customWidth="1"/>
    <col min="8730" max="8730" width="1.44140625" style="6" customWidth="1"/>
    <col min="8731" max="8734" width="3" style="6" customWidth="1"/>
    <col min="8735" max="8735" width="2.5546875" style="6" bestFit="1" customWidth="1"/>
    <col min="8736" max="8736" width="3" style="6" customWidth="1"/>
    <col min="8737" max="8737" width="3.88671875" style="6" bestFit="1" customWidth="1"/>
    <col min="8738" max="8738" width="1" style="6" customWidth="1"/>
    <col min="8739" max="8739" width="3" style="6" customWidth="1"/>
    <col min="8740" max="8740" width="1" style="6" customWidth="1"/>
    <col min="8741" max="8960" width="3" style="6"/>
    <col min="8961" max="8961" width="21.33203125" style="6" bestFit="1" customWidth="1"/>
    <col min="8962" max="8985" width="2.88671875" style="6" customWidth="1"/>
    <col min="8986" max="8986" width="1.44140625" style="6" customWidth="1"/>
    <col min="8987" max="8990" width="3" style="6" customWidth="1"/>
    <col min="8991" max="8991" width="2.5546875" style="6" bestFit="1" customWidth="1"/>
    <col min="8992" max="8992" width="3" style="6" customWidth="1"/>
    <col min="8993" max="8993" width="3.88671875" style="6" bestFit="1" customWidth="1"/>
    <col min="8994" max="8994" width="1" style="6" customWidth="1"/>
    <col min="8995" max="8995" width="3" style="6" customWidth="1"/>
    <col min="8996" max="8996" width="1" style="6" customWidth="1"/>
    <col min="8997" max="9216" width="3" style="6"/>
    <col min="9217" max="9217" width="21.33203125" style="6" bestFit="1" customWidth="1"/>
    <col min="9218" max="9241" width="2.88671875" style="6" customWidth="1"/>
    <col min="9242" max="9242" width="1.44140625" style="6" customWidth="1"/>
    <col min="9243" max="9246" width="3" style="6" customWidth="1"/>
    <col min="9247" max="9247" width="2.5546875" style="6" bestFit="1" customWidth="1"/>
    <col min="9248" max="9248" width="3" style="6" customWidth="1"/>
    <col min="9249" max="9249" width="3.88671875" style="6" bestFit="1" customWidth="1"/>
    <col min="9250" max="9250" width="1" style="6" customWidth="1"/>
    <col min="9251" max="9251" width="3" style="6" customWidth="1"/>
    <col min="9252" max="9252" width="1" style="6" customWidth="1"/>
    <col min="9253" max="9472" width="3" style="6"/>
    <col min="9473" max="9473" width="21.33203125" style="6" bestFit="1" customWidth="1"/>
    <col min="9474" max="9497" width="2.88671875" style="6" customWidth="1"/>
    <col min="9498" max="9498" width="1.44140625" style="6" customWidth="1"/>
    <col min="9499" max="9502" width="3" style="6" customWidth="1"/>
    <col min="9503" max="9503" width="2.5546875" style="6" bestFit="1" customWidth="1"/>
    <col min="9504" max="9504" width="3" style="6" customWidth="1"/>
    <col min="9505" max="9505" width="3.88671875" style="6" bestFit="1" customWidth="1"/>
    <col min="9506" max="9506" width="1" style="6" customWidth="1"/>
    <col min="9507" max="9507" width="3" style="6" customWidth="1"/>
    <col min="9508" max="9508" width="1" style="6" customWidth="1"/>
    <col min="9509" max="9728" width="3" style="6"/>
    <col min="9729" max="9729" width="21.33203125" style="6" bestFit="1" customWidth="1"/>
    <col min="9730" max="9753" width="2.88671875" style="6" customWidth="1"/>
    <col min="9754" max="9754" width="1.44140625" style="6" customWidth="1"/>
    <col min="9755" max="9758" width="3" style="6" customWidth="1"/>
    <col min="9759" max="9759" width="2.5546875" style="6" bestFit="1" customWidth="1"/>
    <col min="9760" max="9760" width="3" style="6" customWidth="1"/>
    <col min="9761" max="9761" width="3.88671875" style="6" bestFit="1" customWidth="1"/>
    <col min="9762" max="9762" width="1" style="6" customWidth="1"/>
    <col min="9763" max="9763" width="3" style="6" customWidth="1"/>
    <col min="9764" max="9764" width="1" style="6" customWidth="1"/>
    <col min="9765" max="9984" width="3" style="6"/>
    <col min="9985" max="9985" width="21.33203125" style="6" bestFit="1" customWidth="1"/>
    <col min="9986" max="10009" width="2.88671875" style="6" customWidth="1"/>
    <col min="10010" max="10010" width="1.44140625" style="6" customWidth="1"/>
    <col min="10011" max="10014" width="3" style="6" customWidth="1"/>
    <col min="10015" max="10015" width="2.5546875" style="6" bestFit="1" customWidth="1"/>
    <col min="10016" max="10016" width="3" style="6" customWidth="1"/>
    <col min="10017" max="10017" width="3.88671875" style="6" bestFit="1" customWidth="1"/>
    <col min="10018" max="10018" width="1" style="6" customWidth="1"/>
    <col min="10019" max="10019" width="3" style="6" customWidth="1"/>
    <col min="10020" max="10020" width="1" style="6" customWidth="1"/>
    <col min="10021" max="10240" width="3" style="6"/>
    <col min="10241" max="10241" width="21.33203125" style="6" bestFit="1" customWidth="1"/>
    <col min="10242" max="10265" width="2.88671875" style="6" customWidth="1"/>
    <col min="10266" max="10266" width="1.44140625" style="6" customWidth="1"/>
    <col min="10267" max="10270" width="3" style="6" customWidth="1"/>
    <col min="10271" max="10271" width="2.5546875" style="6" bestFit="1" customWidth="1"/>
    <col min="10272" max="10272" width="3" style="6" customWidth="1"/>
    <col min="10273" max="10273" width="3.88671875" style="6" bestFit="1" customWidth="1"/>
    <col min="10274" max="10274" width="1" style="6" customWidth="1"/>
    <col min="10275" max="10275" width="3" style="6" customWidth="1"/>
    <col min="10276" max="10276" width="1" style="6" customWidth="1"/>
    <col min="10277" max="10496" width="3" style="6"/>
    <col min="10497" max="10497" width="21.33203125" style="6" bestFit="1" customWidth="1"/>
    <col min="10498" max="10521" width="2.88671875" style="6" customWidth="1"/>
    <col min="10522" max="10522" width="1.44140625" style="6" customWidth="1"/>
    <col min="10523" max="10526" width="3" style="6" customWidth="1"/>
    <col min="10527" max="10527" width="2.5546875" style="6" bestFit="1" customWidth="1"/>
    <col min="10528" max="10528" width="3" style="6" customWidth="1"/>
    <col min="10529" max="10529" width="3.88671875" style="6" bestFit="1" customWidth="1"/>
    <col min="10530" max="10530" width="1" style="6" customWidth="1"/>
    <col min="10531" max="10531" width="3" style="6" customWidth="1"/>
    <col min="10532" max="10532" width="1" style="6" customWidth="1"/>
    <col min="10533" max="10752" width="3" style="6"/>
    <col min="10753" max="10753" width="21.33203125" style="6" bestFit="1" customWidth="1"/>
    <col min="10754" max="10777" width="2.88671875" style="6" customWidth="1"/>
    <col min="10778" max="10778" width="1.44140625" style="6" customWidth="1"/>
    <col min="10779" max="10782" width="3" style="6" customWidth="1"/>
    <col min="10783" max="10783" width="2.5546875" style="6" bestFit="1" customWidth="1"/>
    <col min="10784" max="10784" width="3" style="6" customWidth="1"/>
    <col min="10785" max="10785" width="3.88671875" style="6" bestFit="1" customWidth="1"/>
    <col min="10786" max="10786" width="1" style="6" customWidth="1"/>
    <col min="10787" max="10787" width="3" style="6" customWidth="1"/>
    <col min="10788" max="10788" width="1" style="6" customWidth="1"/>
    <col min="10789" max="11008" width="3" style="6"/>
    <col min="11009" max="11009" width="21.33203125" style="6" bestFit="1" customWidth="1"/>
    <col min="11010" max="11033" width="2.88671875" style="6" customWidth="1"/>
    <col min="11034" max="11034" width="1.44140625" style="6" customWidth="1"/>
    <col min="11035" max="11038" width="3" style="6" customWidth="1"/>
    <col min="11039" max="11039" width="2.5546875" style="6" bestFit="1" customWidth="1"/>
    <col min="11040" max="11040" width="3" style="6" customWidth="1"/>
    <col min="11041" max="11041" width="3.88671875" style="6" bestFit="1" customWidth="1"/>
    <col min="11042" max="11042" width="1" style="6" customWidth="1"/>
    <col min="11043" max="11043" width="3" style="6" customWidth="1"/>
    <col min="11044" max="11044" width="1" style="6" customWidth="1"/>
    <col min="11045" max="11264" width="3" style="6"/>
    <col min="11265" max="11265" width="21.33203125" style="6" bestFit="1" customWidth="1"/>
    <col min="11266" max="11289" width="2.88671875" style="6" customWidth="1"/>
    <col min="11290" max="11290" width="1.44140625" style="6" customWidth="1"/>
    <col min="11291" max="11294" width="3" style="6" customWidth="1"/>
    <col min="11295" max="11295" width="2.5546875" style="6" bestFit="1" customWidth="1"/>
    <col min="11296" max="11296" width="3" style="6" customWidth="1"/>
    <col min="11297" max="11297" width="3.88671875" style="6" bestFit="1" customWidth="1"/>
    <col min="11298" max="11298" width="1" style="6" customWidth="1"/>
    <col min="11299" max="11299" width="3" style="6" customWidth="1"/>
    <col min="11300" max="11300" width="1" style="6" customWidth="1"/>
    <col min="11301" max="11520" width="3" style="6"/>
    <col min="11521" max="11521" width="21.33203125" style="6" bestFit="1" customWidth="1"/>
    <col min="11522" max="11545" width="2.88671875" style="6" customWidth="1"/>
    <col min="11546" max="11546" width="1.44140625" style="6" customWidth="1"/>
    <col min="11547" max="11550" width="3" style="6" customWidth="1"/>
    <col min="11551" max="11551" width="2.5546875" style="6" bestFit="1" customWidth="1"/>
    <col min="11552" max="11552" width="3" style="6" customWidth="1"/>
    <col min="11553" max="11553" width="3.88671875" style="6" bestFit="1" customWidth="1"/>
    <col min="11554" max="11554" width="1" style="6" customWidth="1"/>
    <col min="11555" max="11555" width="3" style="6" customWidth="1"/>
    <col min="11556" max="11556" width="1" style="6" customWidth="1"/>
    <col min="11557" max="11776" width="3" style="6"/>
    <col min="11777" max="11777" width="21.33203125" style="6" bestFit="1" customWidth="1"/>
    <col min="11778" max="11801" width="2.88671875" style="6" customWidth="1"/>
    <col min="11802" max="11802" width="1.44140625" style="6" customWidth="1"/>
    <col min="11803" max="11806" width="3" style="6" customWidth="1"/>
    <col min="11807" max="11807" width="2.5546875" style="6" bestFit="1" customWidth="1"/>
    <col min="11808" max="11808" width="3" style="6" customWidth="1"/>
    <col min="11809" max="11809" width="3.88671875" style="6" bestFit="1" customWidth="1"/>
    <col min="11810" max="11810" width="1" style="6" customWidth="1"/>
    <col min="11811" max="11811" width="3" style="6" customWidth="1"/>
    <col min="11812" max="11812" width="1" style="6" customWidth="1"/>
    <col min="11813" max="12032" width="3" style="6"/>
    <col min="12033" max="12033" width="21.33203125" style="6" bestFit="1" customWidth="1"/>
    <col min="12034" max="12057" width="2.88671875" style="6" customWidth="1"/>
    <col min="12058" max="12058" width="1.44140625" style="6" customWidth="1"/>
    <col min="12059" max="12062" width="3" style="6" customWidth="1"/>
    <col min="12063" max="12063" width="2.5546875" style="6" bestFit="1" customWidth="1"/>
    <col min="12064" max="12064" width="3" style="6" customWidth="1"/>
    <col min="12065" max="12065" width="3.88671875" style="6" bestFit="1" customWidth="1"/>
    <col min="12066" max="12066" width="1" style="6" customWidth="1"/>
    <col min="12067" max="12067" width="3" style="6" customWidth="1"/>
    <col min="12068" max="12068" width="1" style="6" customWidth="1"/>
    <col min="12069" max="12288" width="3" style="6"/>
    <col min="12289" max="12289" width="21.33203125" style="6" bestFit="1" customWidth="1"/>
    <col min="12290" max="12313" width="2.88671875" style="6" customWidth="1"/>
    <col min="12314" max="12314" width="1.44140625" style="6" customWidth="1"/>
    <col min="12315" max="12318" width="3" style="6" customWidth="1"/>
    <col min="12319" max="12319" width="2.5546875" style="6" bestFit="1" customWidth="1"/>
    <col min="12320" max="12320" width="3" style="6" customWidth="1"/>
    <col min="12321" max="12321" width="3.88671875" style="6" bestFit="1" customWidth="1"/>
    <col min="12322" max="12322" width="1" style="6" customWidth="1"/>
    <col min="12323" max="12323" width="3" style="6" customWidth="1"/>
    <col min="12324" max="12324" width="1" style="6" customWidth="1"/>
    <col min="12325" max="12544" width="3" style="6"/>
    <col min="12545" max="12545" width="21.33203125" style="6" bestFit="1" customWidth="1"/>
    <col min="12546" max="12569" width="2.88671875" style="6" customWidth="1"/>
    <col min="12570" max="12570" width="1.44140625" style="6" customWidth="1"/>
    <col min="12571" max="12574" width="3" style="6" customWidth="1"/>
    <col min="12575" max="12575" width="2.5546875" style="6" bestFit="1" customWidth="1"/>
    <col min="12576" max="12576" width="3" style="6" customWidth="1"/>
    <col min="12577" max="12577" width="3.88671875" style="6" bestFit="1" customWidth="1"/>
    <col min="12578" max="12578" width="1" style="6" customWidth="1"/>
    <col min="12579" max="12579" width="3" style="6" customWidth="1"/>
    <col min="12580" max="12580" width="1" style="6" customWidth="1"/>
    <col min="12581" max="12800" width="3" style="6"/>
    <col min="12801" max="12801" width="21.33203125" style="6" bestFit="1" customWidth="1"/>
    <col min="12802" max="12825" width="2.88671875" style="6" customWidth="1"/>
    <col min="12826" max="12826" width="1.44140625" style="6" customWidth="1"/>
    <col min="12827" max="12830" width="3" style="6" customWidth="1"/>
    <col min="12831" max="12831" width="2.5546875" style="6" bestFit="1" customWidth="1"/>
    <col min="12832" max="12832" width="3" style="6" customWidth="1"/>
    <col min="12833" max="12833" width="3.88671875" style="6" bestFit="1" customWidth="1"/>
    <col min="12834" max="12834" width="1" style="6" customWidth="1"/>
    <col min="12835" max="12835" width="3" style="6" customWidth="1"/>
    <col min="12836" max="12836" width="1" style="6" customWidth="1"/>
    <col min="12837" max="13056" width="3" style="6"/>
    <col min="13057" max="13057" width="21.33203125" style="6" bestFit="1" customWidth="1"/>
    <col min="13058" max="13081" width="2.88671875" style="6" customWidth="1"/>
    <col min="13082" max="13082" width="1.44140625" style="6" customWidth="1"/>
    <col min="13083" max="13086" width="3" style="6" customWidth="1"/>
    <col min="13087" max="13087" width="2.5546875" style="6" bestFit="1" customWidth="1"/>
    <col min="13088" max="13088" width="3" style="6" customWidth="1"/>
    <col min="13089" max="13089" width="3.88671875" style="6" bestFit="1" customWidth="1"/>
    <col min="13090" max="13090" width="1" style="6" customWidth="1"/>
    <col min="13091" max="13091" width="3" style="6" customWidth="1"/>
    <col min="13092" max="13092" width="1" style="6" customWidth="1"/>
    <col min="13093" max="13312" width="3" style="6"/>
    <col min="13313" max="13313" width="21.33203125" style="6" bestFit="1" customWidth="1"/>
    <col min="13314" max="13337" width="2.88671875" style="6" customWidth="1"/>
    <col min="13338" max="13338" width="1.44140625" style="6" customWidth="1"/>
    <col min="13339" max="13342" width="3" style="6" customWidth="1"/>
    <col min="13343" max="13343" width="2.5546875" style="6" bestFit="1" customWidth="1"/>
    <col min="13344" max="13344" width="3" style="6" customWidth="1"/>
    <col min="13345" max="13345" width="3.88671875" style="6" bestFit="1" customWidth="1"/>
    <col min="13346" max="13346" width="1" style="6" customWidth="1"/>
    <col min="13347" max="13347" width="3" style="6" customWidth="1"/>
    <col min="13348" max="13348" width="1" style="6" customWidth="1"/>
    <col min="13349" max="13568" width="3" style="6"/>
    <col min="13569" max="13569" width="21.33203125" style="6" bestFit="1" customWidth="1"/>
    <col min="13570" max="13593" width="2.88671875" style="6" customWidth="1"/>
    <col min="13594" max="13594" width="1.44140625" style="6" customWidth="1"/>
    <col min="13595" max="13598" width="3" style="6" customWidth="1"/>
    <col min="13599" max="13599" width="2.5546875" style="6" bestFit="1" customWidth="1"/>
    <col min="13600" max="13600" width="3" style="6" customWidth="1"/>
    <col min="13601" max="13601" width="3.88671875" style="6" bestFit="1" customWidth="1"/>
    <col min="13602" max="13602" width="1" style="6" customWidth="1"/>
    <col min="13603" max="13603" width="3" style="6" customWidth="1"/>
    <col min="13604" max="13604" width="1" style="6" customWidth="1"/>
    <col min="13605" max="13824" width="3" style="6"/>
    <col min="13825" max="13825" width="21.33203125" style="6" bestFit="1" customWidth="1"/>
    <col min="13826" max="13849" width="2.88671875" style="6" customWidth="1"/>
    <col min="13850" max="13850" width="1.44140625" style="6" customWidth="1"/>
    <col min="13851" max="13854" width="3" style="6" customWidth="1"/>
    <col min="13855" max="13855" width="2.5546875" style="6" bestFit="1" customWidth="1"/>
    <col min="13856" max="13856" width="3" style="6" customWidth="1"/>
    <col min="13857" max="13857" width="3.88671875" style="6" bestFit="1" customWidth="1"/>
    <col min="13858" max="13858" width="1" style="6" customWidth="1"/>
    <col min="13859" max="13859" width="3" style="6" customWidth="1"/>
    <col min="13860" max="13860" width="1" style="6" customWidth="1"/>
    <col min="13861" max="14080" width="3" style="6"/>
    <col min="14081" max="14081" width="21.33203125" style="6" bestFit="1" customWidth="1"/>
    <col min="14082" max="14105" width="2.88671875" style="6" customWidth="1"/>
    <col min="14106" max="14106" width="1.44140625" style="6" customWidth="1"/>
    <col min="14107" max="14110" width="3" style="6" customWidth="1"/>
    <col min="14111" max="14111" width="2.5546875" style="6" bestFit="1" customWidth="1"/>
    <col min="14112" max="14112" width="3" style="6" customWidth="1"/>
    <col min="14113" max="14113" width="3.88671875" style="6" bestFit="1" customWidth="1"/>
    <col min="14114" max="14114" width="1" style="6" customWidth="1"/>
    <col min="14115" max="14115" width="3" style="6" customWidth="1"/>
    <col min="14116" max="14116" width="1" style="6" customWidth="1"/>
    <col min="14117" max="14336" width="3" style="6"/>
    <col min="14337" max="14337" width="21.33203125" style="6" bestFit="1" customWidth="1"/>
    <col min="14338" max="14361" width="2.88671875" style="6" customWidth="1"/>
    <col min="14362" max="14362" width="1.44140625" style="6" customWidth="1"/>
    <col min="14363" max="14366" width="3" style="6" customWidth="1"/>
    <col min="14367" max="14367" width="2.5546875" style="6" bestFit="1" customWidth="1"/>
    <col min="14368" max="14368" width="3" style="6" customWidth="1"/>
    <col min="14369" max="14369" width="3.88671875" style="6" bestFit="1" customWidth="1"/>
    <col min="14370" max="14370" width="1" style="6" customWidth="1"/>
    <col min="14371" max="14371" width="3" style="6" customWidth="1"/>
    <col min="14372" max="14372" width="1" style="6" customWidth="1"/>
    <col min="14373" max="14592" width="3" style="6"/>
    <col min="14593" max="14593" width="21.33203125" style="6" bestFit="1" customWidth="1"/>
    <col min="14594" max="14617" width="2.88671875" style="6" customWidth="1"/>
    <col min="14618" max="14618" width="1.44140625" style="6" customWidth="1"/>
    <col min="14619" max="14622" width="3" style="6" customWidth="1"/>
    <col min="14623" max="14623" width="2.5546875" style="6" bestFit="1" customWidth="1"/>
    <col min="14624" max="14624" width="3" style="6" customWidth="1"/>
    <col min="14625" max="14625" width="3.88671875" style="6" bestFit="1" customWidth="1"/>
    <col min="14626" max="14626" width="1" style="6" customWidth="1"/>
    <col min="14627" max="14627" width="3" style="6" customWidth="1"/>
    <col min="14628" max="14628" width="1" style="6" customWidth="1"/>
    <col min="14629" max="14848" width="3" style="6"/>
    <col min="14849" max="14849" width="21.33203125" style="6" bestFit="1" customWidth="1"/>
    <col min="14850" max="14873" width="2.88671875" style="6" customWidth="1"/>
    <col min="14874" max="14874" width="1.44140625" style="6" customWidth="1"/>
    <col min="14875" max="14878" width="3" style="6" customWidth="1"/>
    <col min="14879" max="14879" width="2.5546875" style="6" bestFit="1" customWidth="1"/>
    <col min="14880" max="14880" width="3" style="6" customWidth="1"/>
    <col min="14881" max="14881" width="3.88671875" style="6" bestFit="1" customWidth="1"/>
    <col min="14882" max="14882" width="1" style="6" customWidth="1"/>
    <col min="14883" max="14883" width="3" style="6" customWidth="1"/>
    <col min="14884" max="14884" width="1" style="6" customWidth="1"/>
    <col min="14885" max="15104" width="3" style="6"/>
    <col min="15105" max="15105" width="21.33203125" style="6" bestFit="1" customWidth="1"/>
    <col min="15106" max="15129" width="2.88671875" style="6" customWidth="1"/>
    <col min="15130" max="15130" width="1.44140625" style="6" customWidth="1"/>
    <col min="15131" max="15134" width="3" style="6" customWidth="1"/>
    <col min="15135" max="15135" width="2.5546875" style="6" bestFit="1" customWidth="1"/>
    <col min="15136" max="15136" width="3" style="6" customWidth="1"/>
    <col min="15137" max="15137" width="3.88671875" style="6" bestFit="1" customWidth="1"/>
    <col min="15138" max="15138" width="1" style="6" customWidth="1"/>
    <col min="15139" max="15139" width="3" style="6" customWidth="1"/>
    <col min="15140" max="15140" width="1" style="6" customWidth="1"/>
    <col min="15141" max="15360" width="3" style="6"/>
    <col min="15361" max="15361" width="21.33203125" style="6" bestFit="1" customWidth="1"/>
    <col min="15362" max="15385" width="2.88671875" style="6" customWidth="1"/>
    <col min="15386" max="15386" width="1.44140625" style="6" customWidth="1"/>
    <col min="15387" max="15390" width="3" style="6" customWidth="1"/>
    <col min="15391" max="15391" width="2.5546875" style="6" bestFit="1" customWidth="1"/>
    <col min="15392" max="15392" width="3" style="6" customWidth="1"/>
    <col min="15393" max="15393" width="3.88671875" style="6" bestFit="1" customWidth="1"/>
    <col min="15394" max="15394" width="1" style="6" customWidth="1"/>
    <col min="15395" max="15395" width="3" style="6" customWidth="1"/>
    <col min="15396" max="15396" width="1" style="6" customWidth="1"/>
    <col min="15397" max="15616" width="3" style="6"/>
    <col min="15617" max="15617" width="21.33203125" style="6" bestFit="1" customWidth="1"/>
    <col min="15618" max="15641" width="2.88671875" style="6" customWidth="1"/>
    <col min="15642" max="15642" width="1.44140625" style="6" customWidth="1"/>
    <col min="15643" max="15646" width="3" style="6" customWidth="1"/>
    <col min="15647" max="15647" width="2.5546875" style="6" bestFit="1" customWidth="1"/>
    <col min="15648" max="15648" width="3" style="6" customWidth="1"/>
    <col min="15649" max="15649" width="3.88671875" style="6" bestFit="1" customWidth="1"/>
    <col min="15650" max="15650" width="1" style="6" customWidth="1"/>
    <col min="15651" max="15651" width="3" style="6" customWidth="1"/>
    <col min="15652" max="15652" width="1" style="6" customWidth="1"/>
    <col min="15653" max="15872" width="3" style="6"/>
    <col min="15873" max="15873" width="21.33203125" style="6" bestFit="1" customWidth="1"/>
    <col min="15874" max="15897" width="2.88671875" style="6" customWidth="1"/>
    <col min="15898" max="15898" width="1.44140625" style="6" customWidth="1"/>
    <col min="15899" max="15902" width="3" style="6" customWidth="1"/>
    <col min="15903" max="15903" width="2.5546875" style="6" bestFit="1" customWidth="1"/>
    <col min="15904" max="15904" width="3" style="6" customWidth="1"/>
    <col min="15905" max="15905" width="3.88671875" style="6" bestFit="1" customWidth="1"/>
    <col min="15906" max="15906" width="1" style="6" customWidth="1"/>
    <col min="15907" max="15907" width="3" style="6" customWidth="1"/>
    <col min="15908" max="15908" width="1" style="6" customWidth="1"/>
    <col min="15909" max="16128" width="3" style="6"/>
    <col min="16129" max="16129" width="21.33203125" style="6" bestFit="1" customWidth="1"/>
    <col min="16130" max="16153" width="2.88671875" style="6" customWidth="1"/>
    <col min="16154" max="16154" width="1.44140625" style="6" customWidth="1"/>
    <col min="16155" max="16158" width="3" style="6" customWidth="1"/>
    <col min="16159" max="16159" width="2.5546875" style="6" bestFit="1" customWidth="1"/>
    <col min="16160" max="16160" width="3" style="6" customWidth="1"/>
    <col min="16161" max="16161" width="3.88671875" style="6" bestFit="1" customWidth="1"/>
    <col min="16162" max="16162" width="1" style="6" customWidth="1"/>
    <col min="16163" max="16163" width="3" style="6" customWidth="1"/>
    <col min="16164" max="16164" width="1" style="6" customWidth="1"/>
    <col min="16165" max="16384" width="3" style="6"/>
  </cols>
  <sheetData>
    <row r="1" spans="1:37" ht="16.2" thickBot="1" x14ac:dyDescent="0.35">
      <c r="A1" s="5" t="s">
        <v>34</v>
      </c>
      <c r="AA1" s="7" t="s">
        <v>47</v>
      </c>
      <c r="AB1" s="8"/>
      <c r="AC1" s="8"/>
      <c r="AD1" s="8"/>
      <c r="AE1" s="8"/>
      <c r="AF1" s="8"/>
      <c r="AG1" s="8"/>
      <c r="AI1" s="9"/>
      <c r="AJ1" s="10"/>
    </row>
    <row r="2" spans="1:37" ht="33.75" customHeight="1" thickTop="1" thickBot="1" x14ac:dyDescent="0.35">
      <c r="A2" s="97" t="s">
        <v>176</v>
      </c>
      <c r="B2" s="11" t="str">
        <f>(A3)</f>
        <v>Bottyán</v>
      </c>
      <c r="C2" s="12"/>
      <c r="D2" s="11"/>
      <c r="E2" s="11"/>
      <c r="F2" s="13" t="str">
        <f>(A4)</f>
        <v>Simon F.</v>
      </c>
      <c r="G2" s="11"/>
      <c r="H2" s="11"/>
      <c r="I2" s="11"/>
      <c r="J2" s="13" t="str">
        <f>(A5)</f>
        <v>Csekei</v>
      </c>
      <c r="K2" s="11"/>
      <c r="L2" s="11"/>
      <c r="M2" s="11"/>
      <c r="N2" s="13" t="str">
        <f>(A6)</f>
        <v>Komáromi</v>
      </c>
      <c r="O2" s="11"/>
      <c r="P2" s="11"/>
      <c r="Q2" s="11"/>
      <c r="R2" s="13" t="str">
        <f>(A7)</f>
        <v>Simó</v>
      </c>
      <c r="S2" s="11"/>
      <c r="T2" s="11"/>
      <c r="U2" s="11"/>
      <c r="V2" s="13" t="str">
        <f>(A8)</f>
        <v>kimaradó</v>
      </c>
      <c r="W2" s="11"/>
      <c r="X2" s="11"/>
      <c r="Y2" s="11"/>
      <c r="Z2" s="14"/>
      <c r="AA2" s="15" t="s">
        <v>23</v>
      </c>
      <c r="AB2" s="16" t="s">
        <v>24</v>
      </c>
      <c r="AC2" s="16" t="s">
        <v>25</v>
      </c>
      <c r="AD2" s="16" t="s">
        <v>26</v>
      </c>
      <c r="AE2" s="113" t="s">
        <v>27</v>
      </c>
      <c r="AF2" s="113" t="s">
        <v>28</v>
      </c>
      <c r="AG2" s="17" t="s">
        <v>29</v>
      </c>
      <c r="AI2" s="18" t="s">
        <v>30</v>
      </c>
      <c r="AJ2" s="19"/>
      <c r="AK2" s="20" t="s">
        <v>31</v>
      </c>
    </row>
    <row r="3" spans="1:37" ht="22.5" customHeight="1" thickTop="1" x14ac:dyDescent="0.3">
      <c r="A3" s="98" t="s">
        <v>122</v>
      </c>
      <c r="B3" s="21"/>
      <c r="C3" s="22"/>
      <c r="D3" s="22"/>
      <c r="E3" s="22"/>
      <c r="F3" s="23">
        <v>5</v>
      </c>
      <c r="G3" s="24">
        <f>(N26)</f>
        <v>1</v>
      </c>
      <c r="H3" s="24">
        <f>(P26)</f>
        <v>1</v>
      </c>
      <c r="I3" s="25" t="str">
        <f>IF(G3=".","-",IF(G3&gt;H3,"g",IF(G3=H3,"d","v")))</f>
        <v>d</v>
      </c>
      <c r="J3" s="23">
        <v>4</v>
      </c>
      <c r="K3" s="24">
        <f>(N24)</f>
        <v>1</v>
      </c>
      <c r="L3" s="24">
        <f>(P24)</f>
        <v>1</v>
      </c>
      <c r="M3" s="25" t="str">
        <f>IF(K3=".","-",IF(K3&gt;L3,"g",IF(K3=L3,"d","v")))</f>
        <v>d</v>
      </c>
      <c r="N3" s="23">
        <v>3</v>
      </c>
      <c r="O3" s="24">
        <f>(N19)</f>
        <v>3</v>
      </c>
      <c r="P3" s="24">
        <f>(P19)</f>
        <v>0</v>
      </c>
      <c r="Q3" s="25" t="str">
        <f>IF(O3=".","-",IF(O3&gt;P3,"g",IF(O3=P3,"d","v")))</f>
        <v>g</v>
      </c>
      <c r="R3" s="23">
        <v>2</v>
      </c>
      <c r="S3" s="24">
        <f>(N16)</f>
        <v>1</v>
      </c>
      <c r="T3" s="24">
        <f>(P16)</f>
        <v>1</v>
      </c>
      <c r="U3" s="25" t="str">
        <f>IF(S3=".","-",IF(S3&gt;T3,"g",IF(S3=T3,"d","v")))</f>
        <v>d</v>
      </c>
      <c r="V3" s="23">
        <v>1</v>
      </c>
      <c r="W3" s="24" t="str">
        <f>(N10)</f>
        <v>.</v>
      </c>
      <c r="X3" s="24" t="str">
        <f>(P10)</f>
        <v>.</v>
      </c>
      <c r="Y3" s="25" t="str">
        <f>IF(W3=".","-",IF(W3&gt;X3,"g",IF(W3=X3,"d","v")))</f>
        <v>-</v>
      </c>
      <c r="Z3" s="26"/>
      <c r="AA3" s="27">
        <f t="shared" ref="AA3:AA8" si="0">SUM(AB3:AD3)</f>
        <v>4</v>
      </c>
      <c r="AB3" s="28">
        <f t="shared" ref="AB3:AB8" si="1">COUNTIF(B3:Y3,"g")</f>
        <v>1</v>
      </c>
      <c r="AC3" s="28">
        <f t="shared" ref="AC3:AC8" si="2">COUNTIF(B3:Y3,"d")</f>
        <v>3</v>
      </c>
      <c r="AD3" s="28">
        <f t="shared" ref="AD3:AD8" si="3">COUNTIF(B3:Y3,"v")</f>
        <v>0</v>
      </c>
      <c r="AE3" s="29">
        <f>SUM(IF(G3&lt;&gt;".",G3)+IF(K3&lt;&gt;".",K3)+IF(O3&lt;&gt;".",O3)+IF(S3&lt;&gt;".",S3)+IF(W3&lt;&gt;".",W3))</f>
        <v>6</v>
      </c>
      <c r="AF3" s="29">
        <f>SUM(IF(H3&lt;&gt;".",H3)+IF(L3&lt;&gt;".",L3)+IF(P3&lt;&gt;".",P3)+IF(T3&lt;&gt;".",T3)+IF(X3&lt;&gt;".",X3))</f>
        <v>3</v>
      </c>
      <c r="AG3" s="30">
        <f t="shared" ref="AG3:AG8" si="4">SUM(AB3*3+AC3*1)</f>
        <v>6</v>
      </c>
      <c r="AI3" s="31">
        <f t="shared" ref="AI3:AI8" si="5">RANK(AG3,$AG$3:$AG$8,0)</f>
        <v>2</v>
      </c>
      <c r="AJ3" s="32"/>
      <c r="AK3" s="33">
        <f t="shared" ref="AK3:AK8" si="6">SUM(AE3-AF3)</f>
        <v>3</v>
      </c>
    </row>
    <row r="4" spans="1:37" ht="22.5" customHeight="1" x14ac:dyDescent="0.3">
      <c r="A4" s="99" t="s">
        <v>128</v>
      </c>
      <c r="B4" s="34">
        <v>5</v>
      </c>
      <c r="C4" s="35">
        <f>(P26)</f>
        <v>1</v>
      </c>
      <c r="D4" s="35">
        <f>(N26)</f>
        <v>1</v>
      </c>
      <c r="E4" s="36" t="str">
        <f>IF(C4=".","-",IF(C4&gt;D4,"g",IF(C4=D4,"d","v")))</f>
        <v>d</v>
      </c>
      <c r="F4" s="37"/>
      <c r="G4" s="38"/>
      <c r="H4" s="38"/>
      <c r="I4" s="38"/>
      <c r="J4" s="34">
        <v>3</v>
      </c>
      <c r="K4" s="35">
        <f>(N18)</f>
        <v>1</v>
      </c>
      <c r="L4" s="35">
        <f>(P18)</f>
        <v>0</v>
      </c>
      <c r="M4" s="36" t="str">
        <f>IF(K4=".","-",IF(K4&gt;L4,"g",IF(K4=L4,"d","v")))</f>
        <v>g</v>
      </c>
      <c r="N4" s="34">
        <v>2</v>
      </c>
      <c r="O4" s="35">
        <f>(N15)</f>
        <v>0</v>
      </c>
      <c r="P4" s="35">
        <f>(P15)</f>
        <v>3</v>
      </c>
      <c r="Q4" s="36" t="str">
        <f>IF(O4=".","-",IF(O4&gt;P4,"g",IF(O4=P4,"d","v")))</f>
        <v>v</v>
      </c>
      <c r="R4" s="34">
        <v>1</v>
      </c>
      <c r="S4" s="35">
        <f>(N12)</f>
        <v>3</v>
      </c>
      <c r="T4" s="35">
        <f>(P12)</f>
        <v>0</v>
      </c>
      <c r="U4" s="36" t="str">
        <f>IF(S4=".","-",IF(S4&gt;T4,"g",IF(S4=T4,"d","v")))</f>
        <v>g</v>
      </c>
      <c r="V4" s="34">
        <v>4</v>
      </c>
      <c r="W4" s="35" t="str">
        <f>(N23)</f>
        <v>.</v>
      </c>
      <c r="X4" s="35" t="str">
        <f>(P23)</f>
        <v>.</v>
      </c>
      <c r="Y4" s="36" t="str">
        <f>IF(W4=".","-",IF(W4&gt;X4,"g",IF(W4=X4,"d","v")))</f>
        <v>-</v>
      </c>
      <c r="Z4" s="39"/>
      <c r="AA4" s="100">
        <f t="shared" si="0"/>
        <v>4</v>
      </c>
      <c r="AB4" s="101">
        <f t="shared" si="1"/>
        <v>2</v>
      </c>
      <c r="AC4" s="101">
        <f t="shared" si="2"/>
        <v>1</v>
      </c>
      <c r="AD4" s="101">
        <f t="shared" si="3"/>
        <v>1</v>
      </c>
      <c r="AE4" s="114">
        <f>SUM(IF(C4&lt;&gt;".",C4)+IF(K4&lt;&gt;".",K4)+IF(O4&lt;&gt;".",O4)+IF(S4&lt;&gt;".",S4)+IF(W4&lt;&gt;".",W4))</f>
        <v>5</v>
      </c>
      <c r="AF4" s="114">
        <f>SUM(IF(D4&lt;&gt;".",D4)+IF(L4&lt;&gt;".",L4)+IF(P4&lt;&gt;".",P4)+IF(T4&lt;&gt;".",T4)+IF(X4&lt;&gt;".",X4))</f>
        <v>4</v>
      </c>
      <c r="AG4" s="40">
        <f t="shared" si="4"/>
        <v>7</v>
      </c>
      <c r="AI4" s="31">
        <f t="shared" si="5"/>
        <v>1</v>
      </c>
      <c r="AJ4" s="32"/>
      <c r="AK4" s="33">
        <f t="shared" si="6"/>
        <v>1</v>
      </c>
    </row>
    <row r="5" spans="1:37" ht="22.5" customHeight="1" x14ac:dyDescent="0.3">
      <c r="A5" s="99" t="s">
        <v>129</v>
      </c>
      <c r="B5" s="34">
        <v>4</v>
      </c>
      <c r="C5" s="35">
        <f>(P24)</f>
        <v>1</v>
      </c>
      <c r="D5" s="35">
        <f>(N24)</f>
        <v>1</v>
      </c>
      <c r="E5" s="36" t="str">
        <f>IF(C5=".","-",IF(C5&gt;D5,"g",IF(C5=D5,"d","v")))</f>
        <v>d</v>
      </c>
      <c r="F5" s="34">
        <v>3</v>
      </c>
      <c r="G5" s="35">
        <f>(P18)</f>
        <v>0</v>
      </c>
      <c r="H5" s="35">
        <f>(N18)</f>
        <v>1</v>
      </c>
      <c r="I5" s="36" t="str">
        <f>IF(G5=".","-",IF(G5&gt;H5,"g",IF(G5=H5,"d","v")))</f>
        <v>v</v>
      </c>
      <c r="J5" s="115"/>
      <c r="K5" s="38"/>
      <c r="L5" s="38"/>
      <c r="M5" s="38"/>
      <c r="N5" s="34">
        <v>1</v>
      </c>
      <c r="O5" s="35">
        <f>(N11)</f>
        <v>1</v>
      </c>
      <c r="P5" s="35">
        <f>(P11)</f>
        <v>1</v>
      </c>
      <c r="Q5" s="36" t="str">
        <f>IF(O5=".","-",IF(O5&gt;P5,"g",IF(O5=P5,"d","v")))</f>
        <v>d</v>
      </c>
      <c r="R5" s="34">
        <v>5</v>
      </c>
      <c r="S5" s="35">
        <f>(N27)</f>
        <v>1</v>
      </c>
      <c r="T5" s="35">
        <f>(P27)</f>
        <v>0</v>
      </c>
      <c r="U5" s="36" t="str">
        <f>IF(S5=".","-",IF(S5&gt;T5,"g",IF(S5=T5,"d","v")))</f>
        <v>g</v>
      </c>
      <c r="V5" s="34">
        <v>2</v>
      </c>
      <c r="W5" s="35" t="str">
        <f>(N14)</f>
        <v>.</v>
      </c>
      <c r="X5" s="35" t="str">
        <f>(P14)</f>
        <v>.</v>
      </c>
      <c r="Y5" s="36" t="str">
        <f>IF(W5=".","-",IF(W5&gt;X5,"g",IF(W5=X5,"d","v")))</f>
        <v>-</v>
      </c>
      <c r="Z5" s="39"/>
      <c r="AA5" s="100">
        <f t="shared" si="0"/>
        <v>4</v>
      </c>
      <c r="AB5" s="101">
        <f t="shared" si="1"/>
        <v>1</v>
      </c>
      <c r="AC5" s="101">
        <f t="shared" si="2"/>
        <v>2</v>
      </c>
      <c r="AD5" s="101">
        <f t="shared" si="3"/>
        <v>1</v>
      </c>
      <c r="AE5" s="114">
        <f>SUM(IF(C5&lt;&gt;".",C5)+IF(G5&lt;&gt;".",G5)+IF(O5&lt;&gt;".",O5)+IF(S5&lt;&gt;".",S5)+IF(W5&lt;&gt;".",W5))</f>
        <v>3</v>
      </c>
      <c r="AF5" s="114">
        <f>SUM(IF(H5&lt;&gt;".",H5)+IF(D5&lt;&gt;".",D5)+IF(P5&lt;&gt;".",P5)+IF(T5&lt;&gt;".",T5)+IF(X5&lt;&gt;".",X5))</f>
        <v>3</v>
      </c>
      <c r="AG5" s="40">
        <f t="shared" si="4"/>
        <v>5</v>
      </c>
      <c r="AI5" s="31">
        <f t="shared" si="5"/>
        <v>3</v>
      </c>
      <c r="AJ5" s="32"/>
      <c r="AK5" s="33">
        <f t="shared" si="6"/>
        <v>0</v>
      </c>
    </row>
    <row r="6" spans="1:37" ht="22.5" customHeight="1" x14ac:dyDescent="0.3">
      <c r="A6" s="99" t="s">
        <v>140</v>
      </c>
      <c r="B6" s="34">
        <v>3</v>
      </c>
      <c r="C6" s="35">
        <f>(P19)</f>
        <v>0</v>
      </c>
      <c r="D6" s="35">
        <f>(N19)</f>
        <v>3</v>
      </c>
      <c r="E6" s="36" t="str">
        <f>IF(C6=".","-",IF(C6&gt;D6,"g",IF(C6=D6,"d","v")))</f>
        <v>v</v>
      </c>
      <c r="F6" s="34">
        <v>2</v>
      </c>
      <c r="G6" s="35">
        <f>(P15)</f>
        <v>3</v>
      </c>
      <c r="H6" s="35">
        <f>(N15)</f>
        <v>0</v>
      </c>
      <c r="I6" s="36" t="str">
        <f>IF(G6=".","-",IF(G6&gt;H6,"g",IF(G6=H6,"d","v")))</f>
        <v>g</v>
      </c>
      <c r="J6" s="34">
        <v>1</v>
      </c>
      <c r="K6" s="35">
        <f>(P11)</f>
        <v>1</v>
      </c>
      <c r="L6" s="35">
        <f>(N11)</f>
        <v>1</v>
      </c>
      <c r="M6" s="36" t="str">
        <f>IF(K6=".","-",IF(K6&gt;L6,"g",IF(K6=L6,"d","v")))</f>
        <v>d</v>
      </c>
      <c r="N6" s="37"/>
      <c r="O6" s="38"/>
      <c r="P6" s="38"/>
      <c r="Q6" s="38"/>
      <c r="R6" s="34">
        <v>4</v>
      </c>
      <c r="S6" s="35">
        <f>(N22)</f>
        <v>0</v>
      </c>
      <c r="T6" s="35">
        <f>(P22)</f>
        <v>1</v>
      </c>
      <c r="U6" s="36" t="str">
        <f>IF(S6=".","-",IF(S6&gt;T6,"g",IF(S6=T6,"d","v")))</f>
        <v>v</v>
      </c>
      <c r="V6" s="34">
        <v>5</v>
      </c>
      <c r="W6" s="35" t="str">
        <f>(N28)</f>
        <v>.</v>
      </c>
      <c r="X6" s="35" t="str">
        <f>(P28)</f>
        <v>.</v>
      </c>
      <c r="Y6" s="36" t="str">
        <f>IF(W6=".","-",IF(W6&gt;X6,"g",IF(W6=X6,"d","v")))</f>
        <v>-</v>
      </c>
      <c r="Z6" s="39"/>
      <c r="AA6" s="100">
        <f t="shared" si="0"/>
        <v>4</v>
      </c>
      <c r="AB6" s="101">
        <f t="shared" si="1"/>
        <v>1</v>
      </c>
      <c r="AC6" s="101">
        <f t="shared" si="2"/>
        <v>1</v>
      </c>
      <c r="AD6" s="101">
        <f t="shared" si="3"/>
        <v>2</v>
      </c>
      <c r="AE6" s="114">
        <f>SUM(IF(G6&lt;&gt;".",G6)+IF(K6&lt;&gt;".",K6)+IF(C6&lt;&gt;".",C6)+IF(S6&lt;&gt;".",S6)+IF(W6&lt;&gt;".",W6))</f>
        <v>4</v>
      </c>
      <c r="AF6" s="114">
        <f>SUM(IF(H6&lt;&gt;".",H6)+IF(L6&lt;&gt;".",L6)+IF(D6&lt;&gt;".",D6)+IF(T6&lt;&gt;".",T6)+IF(X6&lt;&gt;".",X6))</f>
        <v>5</v>
      </c>
      <c r="AG6" s="40">
        <f t="shared" si="4"/>
        <v>4</v>
      </c>
      <c r="AI6" s="31">
        <f t="shared" si="5"/>
        <v>4</v>
      </c>
      <c r="AJ6" s="32"/>
      <c r="AK6" s="33">
        <f t="shared" si="6"/>
        <v>-1</v>
      </c>
    </row>
    <row r="7" spans="1:37" ht="22.5" customHeight="1" x14ac:dyDescent="0.3">
      <c r="A7" s="99" t="s">
        <v>141</v>
      </c>
      <c r="B7" s="34">
        <v>2</v>
      </c>
      <c r="C7" s="35">
        <f>(P16)</f>
        <v>1</v>
      </c>
      <c r="D7" s="35">
        <f>(N16)</f>
        <v>1</v>
      </c>
      <c r="E7" s="36" t="str">
        <f>IF(C7=".","-",IF(C7&gt;D7,"g",IF(C7=D7,"d","v")))</f>
        <v>d</v>
      </c>
      <c r="F7" s="34">
        <v>1</v>
      </c>
      <c r="G7" s="35">
        <f>(P12)</f>
        <v>0</v>
      </c>
      <c r="H7" s="35">
        <f>(N12)</f>
        <v>3</v>
      </c>
      <c r="I7" s="36" t="str">
        <f>IF(G7=".","-",IF(G7&gt;H7,"g",IF(G7=H7,"d","v")))</f>
        <v>v</v>
      </c>
      <c r="J7" s="34">
        <v>5</v>
      </c>
      <c r="K7" s="35">
        <f>(P27)</f>
        <v>0</v>
      </c>
      <c r="L7" s="35">
        <f>(N27)</f>
        <v>1</v>
      </c>
      <c r="M7" s="36" t="str">
        <f>IF(K7=".","-",IF(K7&gt;L7,"g",IF(K7=L7,"d","v")))</f>
        <v>v</v>
      </c>
      <c r="N7" s="116">
        <v>4</v>
      </c>
      <c r="O7" s="35">
        <f>(P22)</f>
        <v>1</v>
      </c>
      <c r="P7" s="35">
        <f>(N22)</f>
        <v>0</v>
      </c>
      <c r="Q7" s="36" t="str">
        <f>IF(O7=".","-",IF(O7&gt;P7,"g",IF(O7=P7,"d","v")))</f>
        <v>g</v>
      </c>
      <c r="R7" s="37"/>
      <c r="S7" s="38"/>
      <c r="T7" s="38"/>
      <c r="U7" s="38"/>
      <c r="V7" s="34">
        <v>3</v>
      </c>
      <c r="W7" s="35" t="str">
        <f>(N20)</f>
        <v>.</v>
      </c>
      <c r="X7" s="35" t="str">
        <f>(P20)</f>
        <v>.</v>
      </c>
      <c r="Y7" s="36" t="str">
        <f>IF(W7=".","-",IF(W7&gt;X7,"g",IF(W7=X7,"d","v")))</f>
        <v>-</v>
      </c>
      <c r="Z7" s="39"/>
      <c r="AA7" s="100">
        <f t="shared" si="0"/>
        <v>4</v>
      </c>
      <c r="AB7" s="101">
        <f t="shared" si="1"/>
        <v>1</v>
      </c>
      <c r="AC7" s="101">
        <f t="shared" si="2"/>
        <v>1</v>
      </c>
      <c r="AD7" s="101">
        <f t="shared" si="3"/>
        <v>2</v>
      </c>
      <c r="AE7" s="114">
        <f>SUM(IF(G7&lt;&gt;".",G7)+IF(K7&lt;&gt;".",K7)+IF(O7&lt;&gt;".",O7)+IF(C7&lt;&gt;".",C7)+IF(W7&lt;&gt;".",W7))</f>
        <v>2</v>
      </c>
      <c r="AF7" s="114">
        <f>SUM(IF(H7&lt;&gt;".",H7)+IF(L7&lt;&gt;".",L7)+IF(P7&lt;&gt;".",P7)+IF(D7&lt;&gt;".",D7)+IF(X7&lt;&gt;".",X7))</f>
        <v>5</v>
      </c>
      <c r="AG7" s="40">
        <f t="shared" si="4"/>
        <v>4</v>
      </c>
      <c r="AH7" s="102"/>
      <c r="AI7" s="31">
        <f t="shared" si="5"/>
        <v>4</v>
      </c>
      <c r="AJ7" s="32"/>
      <c r="AK7" s="33">
        <f t="shared" si="6"/>
        <v>-3</v>
      </c>
    </row>
    <row r="8" spans="1:37" ht="22.5" customHeight="1" thickBot="1" x14ac:dyDescent="0.35">
      <c r="A8" s="103" t="s">
        <v>172</v>
      </c>
      <c r="B8" s="104">
        <v>1</v>
      </c>
      <c r="C8" s="105" t="str">
        <f>(P10)</f>
        <v>.</v>
      </c>
      <c r="D8" s="105" t="str">
        <f>(N10)</f>
        <v>.</v>
      </c>
      <c r="E8" s="106" t="str">
        <f>IF(C8=".","-",IF(C8&gt;D8,"g",IF(C8=D8,"d","v")))</f>
        <v>-</v>
      </c>
      <c r="F8" s="104">
        <v>4</v>
      </c>
      <c r="G8" s="105" t="str">
        <f>(P23)</f>
        <v>.</v>
      </c>
      <c r="H8" s="105" t="str">
        <f>(N23)</f>
        <v>.</v>
      </c>
      <c r="I8" s="106" t="str">
        <f>IF(G8=".","-",IF(G8&gt;H8,"g",IF(G8=H8,"d","v")))</f>
        <v>-</v>
      </c>
      <c r="J8" s="104">
        <v>2</v>
      </c>
      <c r="K8" s="105" t="str">
        <f>(P14)</f>
        <v>.</v>
      </c>
      <c r="L8" s="105" t="str">
        <f>(N14)</f>
        <v>.</v>
      </c>
      <c r="M8" s="106" t="str">
        <f>IF(K8=".","-",IF(K8&gt;L8,"g",IF(K8=L8,"d","v")))</f>
        <v>-</v>
      </c>
      <c r="N8" s="117">
        <v>5</v>
      </c>
      <c r="O8" s="105" t="str">
        <f>(X6)</f>
        <v>.</v>
      </c>
      <c r="P8" s="105" t="str">
        <f>(W6)</f>
        <v>.</v>
      </c>
      <c r="Q8" s="106" t="str">
        <f>IF(O8=".","-",IF(O8&gt;P8,"g",IF(O8=P8,"d","v")))</f>
        <v>-</v>
      </c>
      <c r="R8" s="104">
        <v>3</v>
      </c>
      <c r="S8" s="105" t="str">
        <f>(P20)</f>
        <v>.</v>
      </c>
      <c r="T8" s="105" t="str">
        <f>(N20)</f>
        <v>.</v>
      </c>
      <c r="U8" s="106" t="str">
        <f>IF(S8=".","-",IF(S8&gt;T8,"g",IF(S8=T8,"d","v")))</f>
        <v>-</v>
      </c>
      <c r="V8" s="107"/>
      <c r="W8" s="108"/>
      <c r="X8" s="108"/>
      <c r="Y8" s="108"/>
      <c r="Z8" s="14"/>
      <c r="AA8" s="109">
        <f t="shared" si="0"/>
        <v>0</v>
      </c>
      <c r="AB8" s="110">
        <f t="shared" si="1"/>
        <v>0</v>
      </c>
      <c r="AC8" s="110">
        <f t="shared" si="2"/>
        <v>0</v>
      </c>
      <c r="AD8" s="110">
        <f t="shared" si="3"/>
        <v>0</v>
      </c>
      <c r="AE8" s="111">
        <f>SUM(IF(G8&lt;&gt;".",G8)+IF(K8&lt;&gt;".",K8)+IF(O8&lt;&gt;".",O8)+IF(S8&lt;&gt;".",S8)+IF(C8&lt;&gt;".",C8))</f>
        <v>0</v>
      </c>
      <c r="AF8" s="111">
        <f>SUM(IF(H8&lt;&gt;".",H8)+IF(L8&lt;&gt;".",L8)+IF(P8&lt;&gt;".",P8)+IF(T8&lt;&gt;".",T8)+IF(D8&lt;&gt;".",D8))</f>
        <v>0</v>
      </c>
      <c r="AG8" s="112">
        <f t="shared" si="4"/>
        <v>0</v>
      </c>
      <c r="AI8" s="41">
        <f t="shared" si="5"/>
        <v>6</v>
      </c>
      <c r="AJ8" s="32"/>
      <c r="AK8" s="33">
        <f t="shared" si="6"/>
        <v>0</v>
      </c>
    </row>
    <row r="9" spans="1:37" ht="3.75" customHeight="1" thickTop="1" x14ac:dyDescent="0.25">
      <c r="B9" s="42"/>
      <c r="C9" s="43"/>
      <c r="D9" s="43"/>
      <c r="E9" s="44"/>
      <c r="F9" s="42"/>
      <c r="G9" s="43"/>
      <c r="H9" s="43"/>
      <c r="I9" s="44"/>
      <c r="J9" s="42"/>
      <c r="K9" s="43"/>
      <c r="L9" s="43"/>
      <c r="M9" s="44"/>
      <c r="N9" s="42"/>
      <c r="O9" s="43"/>
      <c r="P9" s="43"/>
      <c r="Q9" s="44"/>
      <c r="R9" s="42"/>
      <c r="S9" s="43"/>
      <c r="T9" s="43"/>
      <c r="U9" s="44"/>
      <c r="AA9" s="45"/>
      <c r="AB9" s="9"/>
      <c r="AC9" s="9"/>
      <c r="AD9" s="9"/>
      <c r="AE9" s="46"/>
      <c r="AF9" s="46"/>
      <c r="AG9" s="47"/>
    </row>
    <row r="10" spans="1:37" ht="24.6" x14ac:dyDescent="0.4">
      <c r="A10" s="48">
        <v>1</v>
      </c>
      <c r="B10" s="49"/>
      <c r="D10" s="10"/>
      <c r="L10" s="118" t="str">
        <f>($A$3)</f>
        <v>Bottyán</v>
      </c>
      <c r="N10" s="50" t="s">
        <v>32</v>
      </c>
      <c r="O10" s="51" t="s">
        <v>33</v>
      </c>
      <c r="P10" s="50" t="s">
        <v>32</v>
      </c>
      <c r="Q10" s="52"/>
      <c r="R10" s="119" t="str">
        <f>($A$8)</f>
        <v>kimaradó</v>
      </c>
    </row>
    <row r="11" spans="1:37" ht="20.399999999999999" x14ac:dyDescent="0.35">
      <c r="B11" s="53"/>
      <c r="L11" s="118" t="str">
        <f>($A$5)</f>
        <v>Csekei</v>
      </c>
      <c r="N11" s="50">
        <v>1</v>
      </c>
      <c r="O11" s="51" t="s">
        <v>33</v>
      </c>
      <c r="P11" s="50">
        <v>1</v>
      </c>
      <c r="R11" s="119" t="str">
        <f>($A$6)</f>
        <v>Komáromi</v>
      </c>
    </row>
    <row r="12" spans="1:37" ht="20.399999999999999" x14ac:dyDescent="0.35">
      <c r="B12" s="53"/>
      <c r="D12" s="10"/>
      <c r="L12" s="118" t="str">
        <f>($A$4)</f>
        <v>Simon F.</v>
      </c>
      <c r="N12" s="50">
        <v>3</v>
      </c>
      <c r="O12" s="51" t="s">
        <v>33</v>
      </c>
      <c r="P12" s="50">
        <v>0</v>
      </c>
      <c r="Q12" s="120"/>
      <c r="R12" s="119" t="str">
        <f>($A$7)</f>
        <v>Simó</v>
      </c>
    </row>
    <row r="13" spans="1:37" ht="3.75" customHeight="1" x14ac:dyDescent="0.4">
      <c r="A13" s="42"/>
      <c r="B13" s="53"/>
      <c r="C13" s="54"/>
      <c r="D13" s="55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6"/>
      <c r="P13" s="57"/>
      <c r="Q13" s="56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</row>
    <row r="14" spans="1:37" ht="24.6" x14ac:dyDescent="0.4">
      <c r="A14" s="48">
        <v>2</v>
      </c>
      <c r="B14" s="49"/>
      <c r="D14" s="10"/>
      <c r="K14" s="52"/>
      <c r="L14" s="118" t="str">
        <f>($A$5)</f>
        <v>Csekei</v>
      </c>
      <c r="N14" s="50" t="s">
        <v>32</v>
      </c>
      <c r="O14" s="51" t="s">
        <v>33</v>
      </c>
      <c r="P14" s="50" t="s">
        <v>32</v>
      </c>
      <c r="Q14" s="52"/>
      <c r="R14" s="119" t="str">
        <f>($A$8)</f>
        <v>kimaradó</v>
      </c>
      <c r="AI14" s="58"/>
    </row>
    <row r="15" spans="1:37" ht="20.399999999999999" x14ac:dyDescent="0.35">
      <c r="B15" s="53"/>
      <c r="L15" s="118" t="str">
        <f>($A$4)</f>
        <v>Simon F.</v>
      </c>
      <c r="N15" s="50">
        <v>0</v>
      </c>
      <c r="O15" s="51" t="s">
        <v>33</v>
      </c>
      <c r="P15" s="50">
        <v>3</v>
      </c>
      <c r="R15" s="119" t="str">
        <f>($A$6)</f>
        <v>Komáromi</v>
      </c>
      <c r="AI15" s="58"/>
    </row>
    <row r="16" spans="1:37" ht="20.399999999999999" x14ac:dyDescent="0.35">
      <c r="A16" s="42"/>
      <c r="B16" s="53"/>
      <c r="D16" s="10"/>
      <c r="L16" s="118" t="str">
        <f>($A$3)</f>
        <v>Bottyán</v>
      </c>
      <c r="N16" s="50">
        <v>1</v>
      </c>
      <c r="O16" s="51" t="s">
        <v>33</v>
      </c>
      <c r="P16" s="50">
        <v>1</v>
      </c>
      <c r="Q16" s="120"/>
      <c r="R16" s="119" t="str">
        <f>($A$7)</f>
        <v>Simó</v>
      </c>
      <c r="AI16" s="58"/>
    </row>
    <row r="17" spans="1:35" ht="3.75" customHeight="1" x14ac:dyDescent="0.4">
      <c r="A17" s="42"/>
      <c r="B17" s="53"/>
      <c r="C17" s="54"/>
      <c r="D17" s="55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6"/>
      <c r="P17" s="57"/>
      <c r="Q17" s="56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</row>
    <row r="18" spans="1:35" ht="24.6" x14ac:dyDescent="0.4">
      <c r="A18" s="48">
        <v>3</v>
      </c>
      <c r="B18" s="121"/>
      <c r="D18" s="10"/>
      <c r="L18" s="118" t="str">
        <f>($A$4)</f>
        <v>Simon F.</v>
      </c>
      <c r="N18" s="50">
        <v>1</v>
      </c>
      <c r="O18" s="51" t="s">
        <v>33</v>
      </c>
      <c r="P18" s="50">
        <v>0</v>
      </c>
      <c r="Q18" s="52"/>
      <c r="R18" s="119" t="str">
        <f>($A$5)</f>
        <v>Csekei</v>
      </c>
      <c r="AI18" s="58"/>
    </row>
    <row r="19" spans="1:35" ht="20.399999999999999" x14ac:dyDescent="0.35">
      <c r="B19" s="59"/>
      <c r="L19" s="118" t="str">
        <f>($A$3)</f>
        <v>Bottyán</v>
      </c>
      <c r="N19" s="50">
        <v>3</v>
      </c>
      <c r="O19" s="51" t="s">
        <v>33</v>
      </c>
      <c r="P19" s="50">
        <v>0</v>
      </c>
      <c r="R19" s="119" t="str">
        <f>($A$6)</f>
        <v>Komáromi</v>
      </c>
      <c r="AI19" s="58"/>
    </row>
    <row r="20" spans="1:35" ht="20.399999999999999" x14ac:dyDescent="0.35">
      <c r="A20" s="42"/>
      <c r="B20" s="59"/>
      <c r="D20" s="10"/>
      <c r="L20" s="118" t="str">
        <f>($A$7)</f>
        <v>Simó</v>
      </c>
      <c r="N20" s="50" t="s">
        <v>32</v>
      </c>
      <c r="O20" s="51" t="s">
        <v>33</v>
      </c>
      <c r="P20" s="50" t="s">
        <v>32</v>
      </c>
      <c r="Q20" s="120"/>
      <c r="R20" s="119" t="str">
        <f>($A$8)</f>
        <v>kimaradó</v>
      </c>
      <c r="AI20" s="58"/>
    </row>
    <row r="21" spans="1:35" ht="3.75" customHeight="1" x14ac:dyDescent="0.3">
      <c r="A21" s="42"/>
      <c r="B21" s="59"/>
      <c r="C21" s="122"/>
      <c r="D21" s="122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</row>
    <row r="22" spans="1:35" ht="24.6" x14ac:dyDescent="0.4">
      <c r="A22" s="48">
        <v>4</v>
      </c>
      <c r="B22" s="49"/>
      <c r="D22" s="10"/>
      <c r="L22" s="118" t="str">
        <f>($A$6)</f>
        <v>Komáromi</v>
      </c>
      <c r="N22" s="50">
        <v>0</v>
      </c>
      <c r="O22" s="51" t="s">
        <v>33</v>
      </c>
      <c r="P22" s="50">
        <v>1</v>
      </c>
      <c r="Q22" s="52"/>
      <c r="R22" s="119" t="str">
        <f>($A$7)</f>
        <v>Simó</v>
      </c>
    </row>
    <row r="23" spans="1:35" ht="20.399999999999999" x14ac:dyDescent="0.35">
      <c r="B23" s="53"/>
      <c r="L23" s="118" t="str">
        <f>($A$4)</f>
        <v>Simon F.</v>
      </c>
      <c r="N23" s="50" t="s">
        <v>32</v>
      </c>
      <c r="O23" s="51" t="s">
        <v>33</v>
      </c>
      <c r="P23" s="50" t="s">
        <v>32</v>
      </c>
      <c r="R23" s="119" t="str">
        <f>($A$8)</f>
        <v>kimaradó</v>
      </c>
    </row>
    <row r="24" spans="1:35" ht="20.399999999999999" x14ac:dyDescent="0.35">
      <c r="A24" s="42"/>
      <c r="B24" s="53"/>
      <c r="D24" s="10"/>
      <c r="L24" s="118" t="str">
        <f>($A$3)</f>
        <v>Bottyán</v>
      </c>
      <c r="N24" s="50">
        <v>1</v>
      </c>
      <c r="O24" s="51" t="s">
        <v>33</v>
      </c>
      <c r="P24" s="50">
        <v>1</v>
      </c>
      <c r="Q24" s="120"/>
      <c r="R24" s="119" t="str">
        <f>($A$5)</f>
        <v>Csekei</v>
      </c>
    </row>
    <row r="25" spans="1:35" ht="3.75" customHeight="1" x14ac:dyDescent="0.4">
      <c r="A25" s="42"/>
      <c r="B25" s="53"/>
      <c r="C25" s="54"/>
      <c r="D25" s="55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6"/>
      <c r="P25" s="57"/>
      <c r="Q25" s="56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</row>
    <row r="26" spans="1:35" ht="24.6" x14ac:dyDescent="0.4">
      <c r="A26" s="48">
        <v>5</v>
      </c>
      <c r="B26" s="121"/>
      <c r="D26" s="10"/>
      <c r="L26" s="118" t="str">
        <f>($A$3)</f>
        <v>Bottyán</v>
      </c>
      <c r="M26" s="52"/>
      <c r="N26" s="50">
        <v>1</v>
      </c>
      <c r="O26" s="51" t="s">
        <v>33</v>
      </c>
      <c r="P26" s="50">
        <v>1</v>
      </c>
      <c r="R26" s="119" t="str">
        <f>($A$4)</f>
        <v>Simon F.</v>
      </c>
    </row>
    <row r="27" spans="1:35" ht="20.399999999999999" x14ac:dyDescent="0.35">
      <c r="B27" s="59"/>
      <c r="L27" s="118" t="str">
        <f>($A$5)</f>
        <v>Csekei</v>
      </c>
      <c r="N27" s="50">
        <v>1</v>
      </c>
      <c r="O27" s="51" t="s">
        <v>33</v>
      </c>
      <c r="P27" s="50">
        <v>0</v>
      </c>
      <c r="R27" s="119" t="str">
        <f>($A$7)</f>
        <v>Simó</v>
      </c>
    </row>
    <row r="28" spans="1:35" ht="20.399999999999999" x14ac:dyDescent="0.35">
      <c r="A28" s="42"/>
      <c r="B28" s="59"/>
      <c r="D28" s="10"/>
      <c r="L28" s="118" t="str">
        <f>($A$6)</f>
        <v>Komáromi</v>
      </c>
      <c r="N28" s="50" t="s">
        <v>32</v>
      </c>
      <c r="O28" s="51" t="s">
        <v>33</v>
      </c>
      <c r="P28" s="50" t="s">
        <v>32</v>
      </c>
      <c r="Q28" s="120"/>
      <c r="R28" s="119" t="str">
        <f>($A$8)</f>
        <v>kimaradó</v>
      </c>
    </row>
    <row r="29" spans="1:35" ht="3.75" customHeight="1" x14ac:dyDescent="0.3">
      <c r="A29" s="42"/>
      <c r="B29" s="59"/>
      <c r="C29" s="122"/>
      <c r="D29" s="122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</row>
    <row r="31" spans="1:35" x14ac:dyDescent="0.25">
      <c r="A31" s="42"/>
    </row>
    <row r="32" spans="1:35" x14ac:dyDescent="0.25">
      <c r="A32" s="42"/>
    </row>
    <row r="33" ht="3.75" customHeight="1" x14ac:dyDescent="0.25"/>
  </sheetData>
  <conditionalFormatting sqref="I3 M3:M4 Q3:Q5 U3:U6 Y3:Y7 E4:E8 I5:I8 M6:M8 Q7:Q8 U8">
    <cfRule type="cellIs" dxfId="20" priority="1" stopIfTrue="1" operator="equal">
      <formula>"g"</formula>
    </cfRule>
    <cfRule type="cellIs" dxfId="19" priority="2" stopIfTrue="1" operator="equal">
      <formula>"d"</formula>
    </cfRule>
    <cfRule type="cellIs" dxfId="18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drawing r:id="rId2"/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6</vt:i4>
      </vt:variant>
    </vt:vector>
  </HeadingPairs>
  <TitlesOfParts>
    <vt:vector size="22" baseType="lpstr">
      <vt:lpstr>Nevezők</vt:lpstr>
      <vt:lpstr>A</vt:lpstr>
      <vt:lpstr>B</vt:lpstr>
      <vt:lpstr>C</vt:lpstr>
      <vt:lpstr>D</vt:lpstr>
      <vt:lpstr>E</vt:lpstr>
      <vt:lpstr>Rájátszás</vt:lpstr>
      <vt:lpstr>Főág</vt:lpstr>
      <vt:lpstr>II.o. A</vt:lpstr>
      <vt:lpstr>II.o. B</vt:lpstr>
      <vt:lpstr>II.o. C</vt:lpstr>
      <vt:lpstr>II.o. D</vt:lpstr>
      <vt:lpstr>III.o. A</vt:lpstr>
      <vt:lpstr>III.o. B</vt:lpstr>
      <vt:lpstr>Mn</vt:lpstr>
      <vt:lpstr>Helyosztó</vt:lpstr>
      <vt:lpstr>A!Nyomtatási_cím</vt:lpstr>
      <vt:lpstr>B!Nyomtatási_cím</vt:lpstr>
      <vt:lpstr>'C'!Nyomtatási_cím</vt:lpstr>
      <vt:lpstr>D!Nyomtatási_cím</vt:lpstr>
      <vt:lpstr>E!Nyomtatási_cím</vt:lpstr>
      <vt:lpstr>Főág!Nyomtatási_cím</vt:lpstr>
    </vt:vector>
  </TitlesOfParts>
  <Company>WXPEE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Gyozsán, Zoltán</cp:lastModifiedBy>
  <dcterms:created xsi:type="dcterms:W3CDTF">2023-09-06T08:57:54Z</dcterms:created>
  <dcterms:modified xsi:type="dcterms:W3CDTF">2025-10-08T05:41:30Z</dcterms:modified>
</cp:coreProperties>
</file>