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onos-my.sharepoint.com/personal/z0785_eon_com/Documents/Documents/Gyozy/Personal/Gombfoci/2026/Egyéni versenyek/"/>
    </mc:Choice>
  </mc:AlternateContent>
  <xr:revisionPtr revIDLastSave="333" documentId="8_{646E80CC-B007-4FF6-AF34-2760E7B5037D}" xr6:coauthVersionLast="47" xr6:coauthVersionMax="47" xr10:uidLastSave="{61585E67-1A97-4E81-80CB-64E2BE48AF26}"/>
  <bookViews>
    <workbookView xWindow="-108" yWindow="-108" windowWidth="23256" windowHeight="13896" xr2:uid="{13792A73-FDEF-4B5A-BA61-509A94D7F25B}"/>
  </bookViews>
  <sheets>
    <sheet name="Nevezők" sheetId="1" r:id="rId1"/>
    <sheet name="A csoport" sheetId="2" r:id="rId2"/>
    <sheet name="B csoport" sheetId="3" r:id="rId3"/>
    <sheet name="C csoport" sheetId="4" r:id="rId4"/>
    <sheet name="Kieséses szakasz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28" i="4" l="1"/>
  <c r="L28" i="4"/>
  <c r="R27" i="4"/>
  <c r="L27" i="4"/>
  <c r="R26" i="4"/>
  <c r="L26" i="4"/>
  <c r="R24" i="4"/>
  <c r="L24" i="4"/>
  <c r="R23" i="4"/>
  <c r="L23" i="4"/>
  <c r="R22" i="4"/>
  <c r="L22" i="4"/>
  <c r="R20" i="4"/>
  <c r="L20" i="4"/>
  <c r="R19" i="4"/>
  <c r="L19" i="4"/>
  <c r="R18" i="4"/>
  <c r="L18" i="4"/>
  <c r="R16" i="4"/>
  <c r="L16" i="4"/>
  <c r="R15" i="4"/>
  <c r="L15" i="4"/>
  <c r="R14" i="4"/>
  <c r="L14" i="4"/>
  <c r="R12" i="4"/>
  <c r="L12" i="4"/>
  <c r="R11" i="4"/>
  <c r="L11" i="4"/>
  <c r="R10" i="4"/>
  <c r="L10" i="4"/>
  <c r="T8" i="4"/>
  <c r="S8" i="4"/>
  <c r="U8" i="4" s="1"/>
  <c r="L8" i="4"/>
  <c r="K8" i="4"/>
  <c r="H8" i="4"/>
  <c r="G8" i="4"/>
  <c r="I8" i="4" s="1"/>
  <c r="D8" i="4"/>
  <c r="C8" i="4"/>
  <c r="E8" i="4" s="1"/>
  <c r="X7" i="4"/>
  <c r="W7" i="4"/>
  <c r="Y7" i="4" s="1"/>
  <c r="P7" i="4"/>
  <c r="O7" i="4"/>
  <c r="Q7" i="4" s="1"/>
  <c r="L7" i="4"/>
  <c r="K7" i="4"/>
  <c r="H7" i="4"/>
  <c r="G7" i="4"/>
  <c r="I7" i="4" s="1"/>
  <c r="D7" i="4"/>
  <c r="C7" i="4"/>
  <c r="E7" i="4" s="1"/>
  <c r="X6" i="4"/>
  <c r="O8" i="4" s="1"/>
  <c r="Q8" i="4" s="1"/>
  <c r="W6" i="4"/>
  <c r="P8" i="4" s="1"/>
  <c r="T6" i="4"/>
  <c r="S6" i="4"/>
  <c r="L6" i="4"/>
  <c r="K6" i="4"/>
  <c r="H6" i="4"/>
  <c r="G6" i="4"/>
  <c r="I6" i="4" s="1"/>
  <c r="D6" i="4"/>
  <c r="C6" i="4"/>
  <c r="E6" i="4" s="1"/>
  <c r="X5" i="4"/>
  <c r="Y5" i="4" s="1"/>
  <c r="W5" i="4"/>
  <c r="T5" i="4"/>
  <c r="S5" i="4"/>
  <c r="U5" i="4" s="1"/>
  <c r="P5" i="4"/>
  <c r="O5" i="4"/>
  <c r="H5" i="4"/>
  <c r="G5" i="4"/>
  <c r="I5" i="4" s="1"/>
  <c r="D5" i="4"/>
  <c r="C5" i="4"/>
  <c r="E5" i="4" s="1"/>
  <c r="X4" i="4"/>
  <c r="W4" i="4"/>
  <c r="Y4" i="4" s="1"/>
  <c r="T4" i="4"/>
  <c r="S4" i="4"/>
  <c r="U4" i="4" s="1"/>
  <c r="P4" i="4"/>
  <c r="O4" i="4"/>
  <c r="M4" i="4"/>
  <c r="L4" i="4"/>
  <c r="K4" i="4"/>
  <c r="D4" i="4"/>
  <c r="C4" i="4"/>
  <c r="E4" i="4" s="1"/>
  <c r="X3" i="4"/>
  <c r="W3" i="4"/>
  <c r="Y3" i="4" s="1"/>
  <c r="T3" i="4"/>
  <c r="S3" i="4"/>
  <c r="P3" i="4"/>
  <c r="O3" i="4"/>
  <c r="Q3" i="4" s="1"/>
  <c r="L3" i="4"/>
  <c r="K3" i="4"/>
  <c r="I3" i="4"/>
  <c r="H3" i="4"/>
  <c r="G3" i="4"/>
  <c r="V2" i="4"/>
  <c r="R2" i="4"/>
  <c r="N2" i="4"/>
  <c r="J2" i="4"/>
  <c r="F2" i="4"/>
  <c r="B2" i="4"/>
  <c r="R28" i="3"/>
  <c r="L28" i="3"/>
  <c r="R27" i="3"/>
  <c r="L27" i="3"/>
  <c r="R26" i="3"/>
  <c r="L26" i="3"/>
  <c r="R24" i="3"/>
  <c r="L24" i="3"/>
  <c r="R23" i="3"/>
  <c r="L23" i="3"/>
  <c r="R22" i="3"/>
  <c r="L22" i="3"/>
  <c r="R20" i="3"/>
  <c r="L20" i="3"/>
  <c r="R19" i="3"/>
  <c r="L19" i="3"/>
  <c r="R18" i="3"/>
  <c r="L18" i="3"/>
  <c r="R16" i="3"/>
  <c r="L16" i="3"/>
  <c r="R15" i="3"/>
  <c r="L15" i="3"/>
  <c r="R14" i="3"/>
  <c r="L14" i="3"/>
  <c r="R12" i="3"/>
  <c r="L12" i="3"/>
  <c r="R11" i="3"/>
  <c r="L11" i="3"/>
  <c r="R10" i="3"/>
  <c r="L10" i="3"/>
  <c r="T8" i="3"/>
  <c r="S8" i="3"/>
  <c r="U8" i="3" s="1"/>
  <c r="L8" i="3"/>
  <c r="K8" i="3"/>
  <c r="M8" i="3" s="1"/>
  <c r="H8" i="3"/>
  <c r="G8" i="3"/>
  <c r="I8" i="3" s="1"/>
  <c r="D8" i="3"/>
  <c r="C8" i="3"/>
  <c r="E8" i="3" s="1"/>
  <c r="X7" i="3"/>
  <c r="W7" i="3"/>
  <c r="Y7" i="3" s="1"/>
  <c r="P7" i="3"/>
  <c r="O7" i="3"/>
  <c r="Q7" i="3" s="1"/>
  <c r="L7" i="3"/>
  <c r="K7" i="3"/>
  <c r="M7" i="3" s="1"/>
  <c r="H7" i="3"/>
  <c r="G7" i="3"/>
  <c r="I7" i="3" s="1"/>
  <c r="D7" i="3"/>
  <c r="C7" i="3"/>
  <c r="E7" i="3" s="1"/>
  <c r="X6" i="3"/>
  <c r="O8" i="3" s="1"/>
  <c r="Q8" i="3" s="1"/>
  <c r="W6" i="3"/>
  <c r="Y6" i="3" s="1"/>
  <c r="T6" i="3"/>
  <c r="S6" i="3"/>
  <c r="U6" i="3" s="1"/>
  <c r="L6" i="3"/>
  <c r="K6" i="3"/>
  <c r="M6" i="3" s="1"/>
  <c r="H6" i="3"/>
  <c r="G6" i="3"/>
  <c r="I6" i="3" s="1"/>
  <c r="D6" i="3"/>
  <c r="C6" i="3"/>
  <c r="E6" i="3" s="1"/>
  <c r="X5" i="3"/>
  <c r="W5" i="3"/>
  <c r="Y5" i="3" s="1"/>
  <c r="T5" i="3"/>
  <c r="S5" i="3"/>
  <c r="P5" i="3"/>
  <c r="O5" i="3"/>
  <c r="H5" i="3"/>
  <c r="G5" i="3"/>
  <c r="I5" i="3" s="1"/>
  <c r="D5" i="3"/>
  <c r="C5" i="3"/>
  <c r="E5" i="3" s="1"/>
  <c r="X4" i="3"/>
  <c r="W4" i="3"/>
  <c r="T4" i="3"/>
  <c r="S4" i="3"/>
  <c r="U4" i="3" s="1"/>
  <c r="P4" i="3"/>
  <c r="O4" i="3"/>
  <c r="Q4" i="3" s="1"/>
  <c r="L4" i="3"/>
  <c r="K4" i="3"/>
  <c r="D4" i="3"/>
  <c r="C4" i="3"/>
  <c r="E4" i="3" s="1"/>
  <c r="X3" i="3"/>
  <c r="W3" i="3"/>
  <c r="Y3" i="3" s="1"/>
  <c r="T3" i="3"/>
  <c r="S3" i="3"/>
  <c r="U3" i="3" s="1"/>
  <c r="P3" i="3"/>
  <c r="O3" i="3"/>
  <c r="Q3" i="3" s="1"/>
  <c r="L3" i="3"/>
  <c r="K3" i="3"/>
  <c r="H3" i="3"/>
  <c r="G3" i="3"/>
  <c r="I3" i="3" s="1"/>
  <c r="V2" i="3"/>
  <c r="R2" i="3"/>
  <c r="N2" i="3"/>
  <c r="J2" i="3"/>
  <c r="F2" i="3"/>
  <c r="B2" i="3"/>
  <c r="R28" i="2"/>
  <c r="L28" i="2"/>
  <c r="R27" i="2"/>
  <c r="L27" i="2"/>
  <c r="R26" i="2"/>
  <c r="L26" i="2"/>
  <c r="R24" i="2"/>
  <c r="L24" i="2"/>
  <c r="R23" i="2"/>
  <c r="L23" i="2"/>
  <c r="R22" i="2"/>
  <c r="L22" i="2"/>
  <c r="R20" i="2"/>
  <c r="L20" i="2"/>
  <c r="R19" i="2"/>
  <c r="L19" i="2"/>
  <c r="R18" i="2"/>
  <c r="L18" i="2"/>
  <c r="R16" i="2"/>
  <c r="L16" i="2"/>
  <c r="R15" i="2"/>
  <c r="L15" i="2"/>
  <c r="R14" i="2"/>
  <c r="L14" i="2"/>
  <c r="R12" i="2"/>
  <c r="L12" i="2"/>
  <c r="R11" i="2"/>
  <c r="L11" i="2"/>
  <c r="R10" i="2"/>
  <c r="L10" i="2"/>
  <c r="U8" i="2"/>
  <c r="T8" i="2"/>
  <c r="S8" i="2"/>
  <c r="L8" i="2"/>
  <c r="K8" i="2"/>
  <c r="M8" i="2" s="1"/>
  <c r="H8" i="2"/>
  <c r="G8" i="2"/>
  <c r="I8" i="2" s="1"/>
  <c r="D8" i="2"/>
  <c r="C8" i="2"/>
  <c r="E8" i="2" s="1"/>
  <c r="Y7" i="2"/>
  <c r="X7" i="2"/>
  <c r="W7" i="2"/>
  <c r="P7" i="2"/>
  <c r="O7" i="2"/>
  <c r="Q7" i="2" s="1"/>
  <c r="L7" i="2"/>
  <c r="K7" i="2"/>
  <c r="M7" i="2" s="1"/>
  <c r="I7" i="2"/>
  <c r="H7" i="2"/>
  <c r="G7" i="2"/>
  <c r="D7" i="2"/>
  <c r="C7" i="2"/>
  <c r="E7" i="2" s="1"/>
  <c r="X6" i="2"/>
  <c r="O8" i="2" s="1"/>
  <c r="Q8" i="2" s="1"/>
  <c r="W6" i="2"/>
  <c r="T6" i="2"/>
  <c r="U6" i="2" s="1"/>
  <c r="S6" i="2"/>
  <c r="L6" i="2"/>
  <c r="K6" i="2"/>
  <c r="M6" i="2" s="1"/>
  <c r="H6" i="2"/>
  <c r="G6" i="2"/>
  <c r="I6" i="2" s="1"/>
  <c r="D6" i="2"/>
  <c r="C6" i="2"/>
  <c r="E6" i="2" s="1"/>
  <c r="X5" i="2"/>
  <c r="W5" i="2"/>
  <c r="T5" i="2"/>
  <c r="S5" i="2"/>
  <c r="U5" i="2" s="1"/>
  <c r="P5" i="2"/>
  <c r="O5" i="2"/>
  <c r="H5" i="2"/>
  <c r="G5" i="2"/>
  <c r="I5" i="2" s="1"/>
  <c r="E5" i="2"/>
  <c r="D5" i="2"/>
  <c r="C5" i="2"/>
  <c r="X4" i="2"/>
  <c r="W4" i="2"/>
  <c r="Y4" i="2" s="1"/>
  <c r="U4" i="2"/>
  <c r="T4" i="2"/>
  <c r="S4" i="2"/>
  <c r="P4" i="2"/>
  <c r="O4" i="2"/>
  <c r="L4" i="2"/>
  <c r="K4" i="2"/>
  <c r="E4" i="2"/>
  <c r="D4" i="2"/>
  <c r="AF4" i="2" s="1"/>
  <c r="C4" i="2"/>
  <c r="X3" i="2"/>
  <c r="W3" i="2"/>
  <c r="Y3" i="2" s="1"/>
  <c r="T3" i="2"/>
  <c r="S3" i="2"/>
  <c r="U3" i="2" s="1"/>
  <c r="P3" i="2"/>
  <c r="O3" i="2"/>
  <c r="M3" i="2"/>
  <c r="L3" i="2"/>
  <c r="K3" i="2"/>
  <c r="I3" i="2"/>
  <c r="H3" i="2"/>
  <c r="G3" i="2"/>
  <c r="V2" i="2"/>
  <c r="R2" i="2"/>
  <c r="N2" i="2"/>
  <c r="J2" i="2"/>
  <c r="F2" i="2"/>
  <c r="B2" i="2"/>
  <c r="U5" i="3" l="1"/>
  <c r="Y6" i="2"/>
  <c r="P8" i="2"/>
  <c r="P8" i="3"/>
  <c r="AF8" i="3" s="1"/>
  <c r="AF3" i="3"/>
  <c r="Y6" i="4"/>
  <c r="U6" i="4"/>
  <c r="M3" i="4"/>
  <c r="AF4" i="3"/>
  <c r="Y4" i="3"/>
  <c r="M3" i="3"/>
  <c r="M4" i="3"/>
  <c r="AF5" i="3"/>
  <c r="M4" i="2"/>
  <c r="Q3" i="2"/>
  <c r="AF7" i="2"/>
  <c r="Q4" i="4"/>
  <c r="AE6" i="4"/>
  <c r="U3" i="4"/>
  <c r="AF7" i="3"/>
  <c r="AF6" i="3"/>
  <c r="AC6" i="2"/>
  <c r="Q4" i="2"/>
  <c r="AC4" i="2"/>
  <c r="Y5" i="2"/>
  <c r="AE7" i="4"/>
  <c r="AE8" i="4"/>
  <c r="Q5" i="3"/>
  <c r="AC7" i="2"/>
  <c r="AF5" i="2"/>
  <c r="Q5" i="2"/>
  <c r="AF6" i="2"/>
  <c r="AF3" i="2"/>
  <c r="AF8" i="2"/>
  <c r="AB3" i="4"/>
  <c r="AC3" i="4"/>
  <c r="AB4" i="4"/>
  <c r="AD3" i="4"/>
  <c r="AC4" i="4"/>
  <c r="AD4" i="4"/>
  <c r="AB6" i="4"/>
  <c r="AC6" i="4"/>
  <c r="AE3" i="4"/>
  <c r="AE4" i="4"/>
  <c r="AE5" i="4"/>
  <c r="AF3" i="4"/>
  <c r="AF4" i="4"/>
  <c r="Q5" i="4"/>
  <c r="AD5" i="4" s="1"/>
  <c r="AF5" i="4"/>
  <c r="M6" i="4"/>
  <c r="AD6" i="4" s="1"/>
  <c r="AF6" i="4"/>
  <c r="M7" i="4"/>
  <c r="AD7" i="4" s="1"/>
  <c r="AF7" i="4"/>
  <c r="M8" i="4"/>
  <c r="AD8" i="4" s="1"/>
  <c r="AF8" i="4"/>
  <c r="AB8" i="4"/>
  <c r="AC3" i="3"/>
  <c r="AB3" i="3"/>
  <c r="AD3" i="3"/>
  <c r="AC4" i="3"/>
  <c r="AB4" i="3"/>
  <c r="AD4" i="3"/>
  <c r="AC5" i="3"/>
  <c r="AB5" i="3"/>
  <c r="AD5" i="3"/>
  <c r="AC6" i="3"/>
  <c r="AB6" i="3"/>
  <c r="AD6" i="3"/>
  <c r="AC7" i="3"/>
  <c r="AB7" i="3"/>
  <c r="AD7" i="3"/>
  <c r="AC8" i="3"/>
  <c r="AB8" i="3"/>
  <c r="AD8" i="3"/>
  <c r="AE3" i="3"/>
  <c r="AK3" i="3" s="1"/>
  <c r="AE4" i="3"/>
  <c r="AK4" i="3" s="1"/>
  <c r="AE5" i="3"/>
  <c r="AE6" i="3"/>
  <c r="AE7" i="3"/>
  <c r="AE8" i="3"/>
  <c r="AC5" i="2"/>
  <c r="AC8" i="2"/>
  <c r="AC3" i="2"/>
  <c r="AE8" i="2"/>
  <c r="AD3" i="2"/>
  <c r="AD4" i="2"/>
  <c r="AD5" i="2"/>
  <c r="AD6" i="2"/>
  <c r="AD7" i="2"/>
  <c r="AD8" i="2"/>
  <c r="AE3" i="2"/>
  <c r="AE4" i="2"/>
  <c r="AK4" i="2" s="1"/>
  <c r="AE5" i="2"/>
  <c r="AE6" i="2"/>
  <c r="AE7" i="2"/>
  <c r="AB3" i="2"/>
  <c r="AB4" i="2"/>
  <c r="AB5" i="2"/>
  <c r="AB6" i="2"/>
  <c r="AB7" i="2"/>
  <c r="AB8" i="2"/>
  <c r="AK5" i="3" l="1"/>
  <c r="AK8" i="3"/>
  <c r="AB7" i="4"/>
  <c r="AK6" i="4"/>
  <c r="AK5" i="2"/>
  <c r="AK7" i="2"/>
  <c r="AK7" i="3"/>
  <c r="AK6" i="3"/>
  <c r="AK3" i="2"/>
  <c r="AK7" i="4"/>
  <c r="AK6" i="2"/>
  <c r="AK8" i="4"/>
  <c r="AK8" i="2"/>
  <c r="AA6" i="4"/>
  <c r="AG6" i="4"/>
  <c r="AK4" i="4"/>
  <c r="AB5" i="4"/>
  <c r="AC5" i="4"/>
  <c r="AA4" i="4"/>
  <c r="AG4" i="4"/>
  <c r="AC7" i="4"/>
  <c r="AA7" i="4" s="1"/>
  <c r="AK5" i="4"/>
  <c r="AK3" i="4"/>
  <c r="AC8" i="4"/>
  <c r="AG8" i="4" s="1"/>
  <c r="AA3" i="4"/>
  <c r="AG3" i="4"/>
  <c r="AA5" i="3"/>
  <c r="AG5" i="3"/>
  <c r="AA8" i="3"/>
  <c r="AG8" i="3"/>
  <c r="AA4" i="3"/>
  <c r="AG4" i="3"/>
  <c r="AA6" i="3"/>
  <c r="AG6" i="3"/>
  <c r="AA7" i="3"/>
  <c r="AG7" i="3"/>
  <c r="AA3" i="3"/>
  <c r="AG3" i="3"/>
  <c r="AA5" i="2"/>
  <c r="AG5" i="2"/>
  <c r="AA3" i="2"/>
  <c r="AG3" i="2"/>
  <c r="AA6" i="2"/>
  <c r="AG6" i="2"/>
  <c r="AA7" i="2"/>
  <c r="AG7" i="2"/>
  <c r="AA8" i="2"/>
  <c r="AG8" i="2"/>
  <c r="AA4" i="2"/>
  <c r="AG4" i="2"/>
  <c r="AI7" i="3" l="1"/>
  <c r="AI8" i="2"/>
  <c r="AI3" i="3"/>
  <c r="AI4" i="2"/>
  <c r="AG7" i="4"/>
  <c r="AA8" i="4"/>
  <c r="AA5" i="4"/>
  <c r="AG5" i="4"/>
  <c r="AI5" i="4" s="1"/>
  <c r="AI6" i="4"/>
  <c r="AI4" i="3"/>
  <c r="AI6" i="3"/>
  <c r="AI8" i="3"/>
  <c r="AI5" i="3"/>
  <c r="AI7" i="2"/>
  <c r="AI5" i="2"/>
  <c r="AI6" i="2"/>
  <c r="AI3" i="2"/>
  <c r="AI3" i="4" l="1"/>
  <c r="AI7" i="4"/>
  <c r="AI4" i="4"/>
  <c r="AI8" i="4"/>
</calcChain>
</file>

<file path=xl/sharedStrings.xml><?xml version="1.0" encoding="utf-8"?>
<sst xmlns="http://schemas.openxmlformats.org/spreadsheetml/2006/main" count="349" uniqueCount="118">
  <si>
    <t>Takács Zoltán Memorial 2026 nevezők</t>
  </si>
  <si>
    <t>Debreczy István</t>
  </si>
  <si>
    <t>Kovács Péter</t>
  </si>
  <si>
    <t>Ifj. Morvai Tamás</t>
  </si>
  <si>
    <t>Lukács Viktor</t>
  </si>
  <si>
    <t>Terjék Zsolt</t>
  </si>
  <si>
    <t>Lukács László</t>
  </si>
  <si>
    <t>Kondor Gábor</t>
  </si>
  <si>
    <t>Berend Csaba</t>
  </si>
  <si>
    <t>Koczor János</t>
  </si>
  <si>
    <t>Bottyán Zoltán</t>
  </si>
  <si>
    <t>Csekei Zoltán</t>
  </si>
  <si>
    <t>Mártonfi István</t>
  </si>
  <si>
    <t>Fülöp Elemér</t>
  </si>
  <si>
    <t>Trecskó János</t>
  </si>
  <si>
    <t>Major István</t>
  </si>
  <si>
    <t>Trischler Róbert</t>
  </si>
  <si>
    <t>Balla Antal</t>
  </si>
  <si>
    <t>Kelemen Zoltán</t>
  </si>
  <si>
    <t>Bíró Ferenc</t>
  </si>
  <si>
    <t>Gyozsán Zoltán</t>
  </si>
  <si>
    <t>Név</t>
  </si>
  <si>
    <t>ranglista pont</t>
  </si>
  <si>
    <t>I.</t>
  </si>
  <si>
    <t>II.</t>
  </si>
  <si>
    <t>III.</t>
  </si>
  <si>
    <t>Mn</t>
  </si>
  <si>
    <t>A</t>
  </si>
  <si>
    <t>B</t>
  </si>
  <si>
    <t>C</t>
  </si>
  <si>
    <t>cs1</t>
  </si>
  <si>
    <t>cs2</t>
  </si>
  <si>
    <t>cs3</t>
  </si>
  <si>
    <t>cs4</t>
  </si>
  <si>
    <t>cs5</t>
  </si>
  <si>
    <t>8 közé</t>
  </si>
  <si>
    <t>4 közé</t>
  </si>
  <si>
    <t>Döntőbe</t>
  </si>
  <si>
    <t>Döntő</t>
  </si>
  <si>
    <t>17-19-1</t>
  </si>
  <si>
    <t>17-19-2</t>
  </si>
  <si>
    <t>17-19-3</t>
  </si>
  <si>
    <t>Verseny neve</t>
  </si>
  <si>
    <t>név</t>
  </si>
  <si>
    <t>m</t>
  </si>
  <si>
    <t>g</t>
  </si>
  <si>
    <t>d</t>
  </si>
  <si>
    <t>v</t>
  </si>
  <si>
    <t>l</t>
  </si>
  <si>
    <t>k</t>
  </si>
  <si>
    <t>p</t>
  </si>
  <si>
    <t>h</t>
  </si>
  <si>
    <t>gk</t>
  </si>
  <si>
    <t>:</t>
  </si>
  <si>
    <t>A1</t>
  </si>
  <si>
    <t>A2</t>
  </si>
  <si>
    <t>C1</t>
  </si>
  <si>
    <t>C2</t>
  </si>
  <si>
    <t>B1</t>
  </si>
  <si>
    <t>B2</t>
  </si>
  <si>
    <t>-</t>
  </si>
  <si>
    <t>Negyeddöntő</t>
  </si>
  <si>
    <t>IV.</t>
  </si>
  <si>
    <t>I. gy</t>
  </si>
  <si>
    <t>II. gy</t>
  </si>
  <si>
    <t>III. gy</t>
  </si>
  <si>
    <t>IV. gy</t>
  </si>
  <si>
    <t>Elődöntő</t>
  </si>
  <si>
    <t>9-16. helyért</t>
  </si>
  <si>
    <t>9. helyért</t>
  </si>
  <si>
    <t>11. helyért</t>
  </si>
  <si>
    <t>2.lj3.</t>
  </si>
  <si>
    <t>Lj. 3</t>
  </si>
  <si>
    <t>5-8. helyért</t>
  </si>
  <si>
    <t xml:space="preserve"> 2-1</t>
  </si>
  <si>
    <t xml:space="preserve"> 3-2</t>
  </si>
  <si>
    <t xml:space="preserve"> 2-0</t>
  </si>
  <si>
    <t xml:space="preserve"> 3-4</t>
  </si>
  <si>
    <t xml:space="preserve"> 0-1</t>
  </si>
  <si>
    <t xml:space="preserve"> </t>
  </si>
  <si>
    <t xml:space="preserve"> - </t>
  </si>
  <si>
    <t xml:space="preserve"> -</t>
  </si>
  <si>
    <t xml:space="preserve"> 1-1</t>
  </si>
  <si>
    <t xml:space="preserve"> 2-2</t>
  </si>
  <si>
    <t>3. helyért:</t>
  </si>
  <si>
    <t xml:space="preserve"> 7-4</t>
  </si>
  <si>
    <t>5. helyért:</t>
  </si>
  <si>
    <t>7. helyért</t>
  </si>
  <si>
    <t>13. helyért:</t>
  </si>
  <si>
    <t xml:space="preserve">15. helyért: </t>
  </si>
  <si>
    <t xml:space="preserve"> 0-0</t>
  </si>
  <si>
    <t>Végeredmény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</si>
  <si>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</si>
  <si>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</si>
  <si>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</si>
  <si>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</si>
  <si>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</si>
  <si>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</si>
  <si>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</si>
  <si>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</si>
  <si>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</si>
  <si>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</si>
  <si>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</si>
  <si>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</si>
  <si>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</si>
  <si>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</si>
  <si>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</si>
  <si>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</si>
  <si>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III.gy</t>
  </si>
  <si>
    <t xml:space="preserve"> 4-5</t>
  </si>
  <si>
    <t>Mn I.</t>
  </si>
  <si>
    <t>III:</t>
  </si>
  <si>
    <t>II. I.</t>
  </si>
  <si>
    <t>II: II.</t>
  </si>
  <si>
    <t>II: III.</t>
  </si>
  <si>
    <t>III. I.</t>
  </si>
  <si>
    <t>III. III.</t>
  </si>
  <si>
    <t>III. 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</si>
</sst>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ptos Narrow"/>
      <family val="2"/>
      <charset val="238"/>
      <scheme val="minor"/>
    </font>
    <font>
      <sz val="9"/>
      <color rgb="FF080809"/>
      <name val="Segoe UI Historic"/>
      <family val="2"/>
    </font>
    <font>
      <sz val="12"/>
      <name val="Arial CE"/>
      <charset val="238"/>
    </font>
    <font>
      <b/>
      <sz val="12"/>
      <color indexed="61"/>
      <name val="Arial CE"/>
      <charset val="238"/>
    </font>
    <font>
      <sz val="12"/>
      <color indexed="62"/>
      <name val="Arial CE"/>
      <charset val="238"/>
    </font>
    <font>
      <i/>
      <sz val="12"/>
      <name val="Arial CE"/>
      <charset val="238"/>
    </font>
    <font>
      <sz val="6"/>
      <name val="Arial CE"/>
      <charset val="238"/>
    </font>
    <font>
      <b/>
      <sz val="12"/>
      <name val="Arial CE"/>
      <charset val="238"/>
    </font>
    <font>
      <sz val="9"/>
      <name val="Arial CE"/>
      <charset val="238"/>
    </font>
    <font>
      <i/>
      <sz val="10"/>
      <name val="Arial CE"/>
      <charset val="238"/>
    </font>
    <font>
      <i/>
      <sz val="10"/>
      <color indexed="43"/>
      <name val="Arial CE"/>
      <charset val="238"/>
    </font>
    <font>
      <vertAlign val="superscript"/>
      <sz val="9"/>
      <name val="Arial CE"/>
      <charset val="238"/>
    </font>
    <font>
      <b/>
      <i/>
      <sz val="12"/>
      <name val="Arial CE"/>
      <charset val="238"/>
    </font>
    <font>
      <sz val="8"/>
      <color indexed="21"/>
      <name val="Arial CE"/>
      <charset val="238"/>
    </font>
    <font>
      <sz val="10"/>
      <name val="Arial CE"/>
      <charset val="238"/>
    </font>
    <font>
      <b/>
      <i/>
      <sz val="10"/>
      <name val="Arial CE"/>
      <charset val="238"/>
    </font>
    <font>
      <b/>
      <i/>
      <sz val="10"/>
      <color indexed="43"/>
      <name val="Arial CE"/>
      <charset val="238"/>
    </font>
    <font>
      <sz val="8"/>
      <name val="Arial CE"/>
      <charset val="238"/>
    </font>
    <font>
      <sz val="10"/>
      <color indexed="21"/>
      <name val="Arial CE"/>
      <charset val="238"/>
    </font>
    <font>
      <b/>
      <sz val="20"/>
      <color indexed="21"/>
      <name val="Arial CE"/>
      <charset val="238"/>
    </font>
    <font>
      <b/>
      <sz val="10"/>
      <color indexed="13"/>
      <name val="Arial CE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  <font>
      <b/>
      <i/>
      <sz val="16"/>
      <name val="Arial CE"/>
      <charset val="238"/>
    </font>
    <font>
      <b/>
      <sz val="10"/>
      <color indexed="62"/>
      <name val="Arial CE"/>
      <charset val="238"/>
    </font>
    <font>
      <sz val="18"/>
      <color theme="1"/>
      <name val="Aptos Narrow"/>
      <family val="2"/>
      <charset val="238"/>
      <scheme val="minor"/>
    </font>
    <font>
      <b/>
      <sz val="18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lightDown">
        <bgColor indexed="61"/>
      </patternFill>
    </fill>
    <fill>
      <patternFill patternType="solid">
        <fgColor indexed="2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3" tint="0.749992370372631"/>
        <bgColor indexed="64"/>
      </patternFill>
    </fill>
  </fills>
  <borders count="2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94">
    <xf numFmtId="0" fontId="0" fillId="0" borderId="0" xfId="0"/>
    <xf numFmtId="0" fontId="1" fillId="0" borderId="0" xfId="0" applyFont="1" applyAlignment="1">
      <alignment vertical="center"/>
    </xf>
    <xf numFmtId="20" fontId="0" fillId="0" borderId="0" xfId="0" applyNumberFormat="1"/>
    <xf numFmtId="0" fontId="3" fillId="2" borderId="0" xfId="1" applyFont="1" applyFill="1"/>
    <xf numFmtId="0" fontId="2" fillId="0" borderId="0" xfId="1"/>
    <xf numFmtId="14" fontId="3" fillId="2" borderId="0" xfId="1" applyNumberFormat="1" applyFont="1" applyFill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/>
    </xf>
    <xf numFmtId="0" fontId="5" fillId="0" borderId="0" xfId="1" applyFont="1"/>
    <xf numFmtId="0" fontId="6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Continuous" vertical="center" wrapText="1"/>
    </xf>
    <xf numFmtId="0" fontId="5" fillId="0" borderId="2" xfId="1" applyFont="1" applyBorder="1" applyAlignment="1">
      <alignment horizontal="centerContinuous" wrapText="1"/>
    </xf>
    <xf numFmtId="0" fontId="5" fillId="0" borderId="3" xfId="1" applyFont="1" applyBorder="1" applyAlignment="1">
      <alignment horizontal="centerContinuous" vertical="center" wrapText="1"/>
    </xf>
    <xf numFmtId="0" fontId="2" fillId="0" borderId="4" xfId="1" applyBorder="1"/>
    <xf numFmtId="0" fontId="7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2" borderId="8" xfId="1" applyFont="1" applyFill="1" applyBorder="1" applyAlignment="1">
      <alignment horizontal="center"/>
    </xf>
    <xf numFmtId="0" fontId="2" fillId="3" borderId="9" xfId="1" applyFill="1" applyBorder="1"/>
    <xf numFmtId="0" fontId="2" fillId="3" borderId="10" xfId="1" applyFill="1" applyBorder="1"/>
    <xf numFmtId="0" fontId="13" fillId="0" borderId="9" xfId="1" applyFont="1" applyBorder="1" applyAlignment="1">
      <alignment horizontal="right" vertical="top"/>
    </xf>
    <xf numFmtId="0" fontId="2" fillId="0" borderId="10" xfId="1" applyBorder="1" applyAlignment="1">
      <alignment horizontal="center" vertical="center"/>
    </xf>
    <xf numFmtId="0" fontId="13" fillId="0" borderId="10" xfId="1" applyFont="1" applyBorder="1" applyAlignment="1">
      <alignment horizontal="left" vertical="top"/>
    </xf>
    <xf numFmtId="0" fontId="2" fillId="0" borderId="11" xfId="1" applyBorder="1"/>
    <xf numFmtId="0" fontId="12" fillId="0" borderId="8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15" fillId="0" borderId="13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top"/>
    </xf>
    <xf numFmtId="0" fontId="12" fillId="2" borderId="14" xfId="1" applyFont="1" applyFill="1" applyBorder="1" applyAlignment="1">
      <alignment horizontal="center"/>
    </xf>
    <xf numFmtId="0" fontId="13" fillId="0" borderId="14" xfId="1" applyFont="1" applyBorder="1" applyAlignment="1">
      <alignment horizontal="right" vertical="top"/>
    </xf>
    <xf numFmtId="0" fontId="2" fillId="0" borderId="15" xfId="1" applyBorder="1" applyAlignment="1">
      <alignment horizontal="center" vertical="center"/>
    </xf>
    <xf numFmtId="0" fontId="13" fillId="0" borderId="15" xfId="1" applyFont="1" applyBorder="1" applyAlignment="1">
      <alignment horizontal="left" vertical="top"/>
    </xf>
    <xf numFmtId="0" fontId="2" fillId="3" borderId="14" xfId="1" applyFill="1" applyBorder="1"/>
    <xf numFmtId="0" fontId="2" fillId="3" borderId="15" xfId="1" applyFill="1" applyBorder="1"/>
    <xf numFmtId="0" fontId="2" fillId="0" borderId="16" xfId="1" applyBorder="1"/>
    <xf numFmtId="0" fontId="12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14" fillId="0" borderId="15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17" fillId="3" borderId="14" xfId="1" applyFont="1" applyFill="1" applyBorder="1"/>
    <xf numFmtId="0" fontId="18" fillId="0" borderId="14" xfId="1" applyFont="1" applyBorder="1" applyAlignment="1">
      <alignment horizontal="right" vertical="top"/>
    </xf>
    <xf numFmtId="0" fontId="2" fillId="0" borderId="12" xfId="1" applyBorder="1"/>
    <xf numFmtId="0" fontId="12" fillId="2" borderId="18" xfId="1" applyFont="1" applyFill="1" applyBorder="1" applyAlignment="1">
      <alignment horizontal="center"/>
    </xf>
    <xf numFmtId="0" fontId="13" fillId="0" borderId="19" xfId="1" applyFont="1" applyBorder="1" applyAlignment="1">
      <alignment horizontal="right" vertical="top"/>
    </xf>
    <xf numFmtId="0" fontId="2" fillId="0" borderId="20" xfId="1" applyBorder="1" applyAlignment="1">
      <alignment horizontal="center" vertical="center"/>
    </xf>
    <xf numFmtId="0" fontId="13" fillId="0" borderId="20" xfId="1" applyFont="1" applyBorder="1" applyAlignment="1">
      <alignment horizontal="left" vertical="top"/>
    </xf>
    <xf numFmtId="0" fontId="18" fillId="0" borderId="19" xfId="1" applyFont="1" applyBorder="1" applyAlignment="1">
      <alignment horizontal="right" vertical="top"/>
    </xf>
    <xf numFmtId="0" fontId="2" fillId="3" borderId="19" xfId="1" applyFill="1" applyBorder="1"/>
    <xf numFmtId="0" fontId="2" fillId="3" borderId="20" xfId="1" applyFill="1" applyBorder="1"/>
    <xf numFmtId="0" fontId="12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14" fillId="0" borderId="20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15" fillId="0" borderId="22" xfId="1" applyFont="1" applyBorder="1" applyAlignment="1">
      <alignment horizontal="center" vertical="center"/>
    </xf>
    <xf numFmtId="0" fontId="18" fillId="0" borderId="0" xfId="1" applyFont="1" applyAlignment="1">
      <alignment horizontal="right" vertical="top"/>
    </xf>
    <xf numFmtId="0" fontId="2" fillId="0" borderId="0" xfId="1" applyAlignment="1">
      <alignment horizontal="center" vertical="center"/>
    </xf>
    <xf numFmtId="0" fontId="13" fillId="0" borderId="0" xfId="1" applyFont="1" applyAlignment="1">
      <alignment horizontal="left" vertical="top"/>
    </xf>
    <xf numFmtId="0" fontId="12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9" fillId="0" borderId="0" xfId="1" applyFont="1" applyAlignment="1">
      <alignment horizontal="right" vertical="center"/>
    </xf>
    <xf numFmtId="0" fontId="20" fillId="4" borderId="0" xfId="1" applyFont="1" applyFill="1" applyAlignment="1">
      <alignment horizontal="center" vertical="top"/>
    </xf>
    <xf numFmtId="0" fontId="21" fillId="0" borderId="0" xfId="1" applyFont="1"/>
    <xf numFmtId="0" fontId="5" fillId="0" borderId="0" xfId="1" applyFont="1" applyAlignment="1">
      <alignment horizontal="right" vertical="center"/>
    </xf>
    <xf numFmtId="0" fontId="22" fillId="2" borderId="0" xfId="1" applyFont="1" applyFill="1" applyAlignment="1">
      <alignment horizontal="center"/>
    </xf>
    <xf numFmtId="0" fontId="22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4" borderId="0" xfId="1" applyFill="1"/>
    <xf numFmtId="0" fontId="22" fillId="0" borderId="0" xfId="1" applyFont="1"/>
    <xf numFmtId="0" fontId="23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21" fillId="4" borderId="0" xfId="1" applyFont="1" applyFill="1" applyAlignment="1">
      <alignment horizontal="center"/>
    </xf>
    <xf numFmtId="0" fontId="22" fillId="4" borderId="0" xfId="1" applyFont="1" applyFill="1" applyAlignment="1">
      <alignment horizontal="center" vertical="center"/>
    </xf>
    <xf numFmtId="0" fontId="24" fillId="5" borderId="0" xfId="1" applyFont="1" applyFill="1" applyAlignment="1">
      <alignment horizontal="center" vertical="top"/>
    </xf>
    <xf numFmtId="0" fontId="2" fillId="5" borderId="0" xfId="1" applyFill="1"/>
    <xf numFmtId="0" fontId="5" fillId="5" borderId="0" xfId="1" applyFont="1" applyFill="1"/>
    <xf numFmtId="0" fontId="25" fillId="0" borderId="0" xfId="0" applyFont="1"/>
    <xf numFmtId="0" fontId="26" fillId="0" borderId="0" xfId="0" applyFont="1"/>
    <xf numFmtId="0" fontId="28" fillId="0" borderId="0" xfId="0" applyFont="1"/>
    <xf numFmtId="0" fontId="28" fillId="6" borderId="0" xfId="0" applyFont="1" applyFill="1"/>
    <xf numFmtId="16" fontId="28" fillId="0" borderId="0" xfId="0" applyNumberFormat="1" applyFont="1"/>
    <xf numFmtId="0" fontId="29" fillId="0" borderId="0" xfId="0" applyFont="1"/>
    <xf numFmtId="0" fontId="30" fillId="0" borderId="0" xfId="0" applyFont="1"/>
    <xf numFmtId="0" fontId="28" fillId="0" borderId="23" xfId="0" applyFont="1" applyBorder="1"/>
    <xf numFmtId="0" fontId="29" fillId="6" borderId="0" xfId="0" applyFont="1" applyFill="1"/>
    <xf numFmtId="0" fontId="31" fillId="0" borderId="0" xfId="0" applyFont="1"/>
  </cellXfs>
  <cellStyles count="2">
    <cellStyle name="Normál" xfId="0" builtinId="0"/>
    <cellStyle name="Normál 2" xfId="1" xr:uid="{07735B65-AEBC-45B9-ACF2-12A28F85D625}"/>
  </cellStyles>
  <dxfs count="9">
    <dxf>
      <fill>
        <patternFill patternType="lightHorizontal">
          <bgColor indexed="65"/>
        </patternFill>
      </fill>
    </dxf>
    <dxf>
      <fill>
        <patternFill patternType="lightGrid">
          <bgColor indexed="65"/>
        </patternFill>
      </fill>
    </dxf>
    <dxf>
      <font>
        <condense val="0"/>
        <extend val="0"/>
        <color auto="1"/>
      </font>
      <fill>
        <patternFill patternType="darkVertical">
          <bgColor indexed="65"/>
        </patternFill>
      </fill>
    </dxf>
    <dxf>
      <fill>
        <patternFill patternType="lightHorizontal">
          <bgColor indexed="65"/>
        </patternFill>
      </fill>
    </dxf>
    <dxf>
      <fill>
        <patternFill patternType="lightGrid">
          <bgColor indexed="65"/>
        </patternFill>
      </fill>
    </dxf>
    <dxf>
      <font>
        <condense val="0"/>
        <extend val="0"/>
        <color auto="1"/>
      </font>
      <fill>
        <patternFill patternType="darkVertical">
          <bgColor indexed="65"/>
        </patternFill>
      </fill>
    </dxf>
    <dxf>
      <fill>
        <patternFill patternType="lightHorizontal">
          <bgColor indexed="65"/>
        </patternFill>
      </fill>
    </dxf>
    <dxf>
      <fill>
        <patternFill patternType="lightGrid">
          <bgColor indexed="65"/>
        </patternFill>
      </fill>
    </dxf>
    <dxf>
      <font>
        <condense val="0"/>
        <extend val="0"/>
        <color auto="1"/>
      </font>
      <fill>
        <patternFill patternType="darkVertical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23</xdr:row>
      <xdr:rowOff>213360</xdr:rowOff>
    </xdr:from>
    <xdr:to>
      <xdr:col>0</xdr:col>
      <xdr:colOff>1021080</xdr:colOff>
      <xdr:row>27</xdr:row>
      <xdr:rowOff>251460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EDDD61-985B-4373-8B66-7BA02E17F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5295900"/>
          <a:ext cx="8001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23</xdr:row>
      <xdr:rowOff>213360</xdr:rowOff>
    </xdr:from>
    <xdr:to>
      <xdr:col>0</xdr:col>
      <xdr:colOff>1021080</xdr:colOff>
      <xdr:row>27</xdr:row>
      <xdr:rowOff>251460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CD7976-83A3-4150-B9B6-E34F3DDB1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5295900"/>
          <a:ext cx="8001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23</xdr:row>
      <xdr:rowOff>213360</xdr:rowOff>
    </xdr:from>
    <xdr:to>
      <xdr:col>0</xdr:col>
      <xdr:colOff>1021080</xdr:colOff>
      <xdr:row>27</xdr:row>
      <xdr:rowOff>251460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5BF590-CBA9-4410-BD12-E020E22D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5295900"/>
          <a:ext cx="8001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D9782-DF24-4DA7-8BA2-925D6F1FE0A4}">
  <dimension ref="A1:T28"/>
  <sheetViews>
    <sheetView tabSelected="1" workbookViewId="0">
      <selection activeCell="I16" sqref="I16"/>
    </sheetView>
  </sheetViews>
  <sheetFormatPr defaultRowHeight="14.4" x14ac:dyDescent="0.3"/>
  <cols>
    <col min="1" max="1" width="19.44140625" customWidth="1"/>
    <col min="2" max="2" width="11.77734375" bestFit="1" customWidth="1"/>
    <col min="7" max="7" width="24" bestFit="1" customWidth="1"/>
    <col min="9" max="9" width="22.44140625" bestFit="1" customWidth="1"/>
    <col min="11" max="11" width="24" bestFit="1" customWidth="1"/>
    <col min="13" max="13" width="19.6640625" bestFit="1" customWidth="1"/>
  </cols>
  <sheetData>
    <row r="1" spans="1:20" x14ac:dyDescent="0.3">
      <c r="A1" t="s">
        <v>0</v>
      </c>
    </row>
    <row r="3" spans="1:20" ht="23.4" x14ac:dyDescent="0.45">
      <c r="A3" t="s">
        <v>21</v>
      </c>
      <c r="B3" t="s">
        <v>22</v>
      </c>
      <c r="G3" s="85" t="s">
        <v>27</v>
      </c>
      <c r="H3" s="85"/>
      <c r="I3" s="85" t="s">
        <v>28</v>
      </c>
      <c r="J3" s="85"/>
      <c r="K3" s="85" t="s">
        <v>29</v>
      </c>
      <c r="L3" s="85"/>
      <c r="M3" s="85"/>
    </row>
    <row r="4" spans="1:20" ht="23.4" x14ac:dyDescent="0.45">
      <c r="A4" s="1" t="s">
        <v>13</v>
      </c>
      <c r="B4">
        <v>594.4</v>
      </c>
      <c r="C4" t="s">
        <v>23</v>
      </c>
      <c r="G4" s="84" t="s">
        <v>13</v>
      </c>
      <c r="H4" s="84"/>
      <c r="I4" s="84" t="s">
        <v>4</v>
      </c>
      <c r="J4" s="84"/>
      <c r="K4" s="84" t="s">
        <v>1</v>
      </c>
      <c r="L4" s="84"/>
      <c r="M4" s="84"/>
      <c r="O4">
        <v>1</v>
      </c>
      <c r="P4" s="2">
        <v>0.39583333333333331</v>
      </c>
      <c r="R4" t="s">
        <v>30</v>
      </c>
    </row>
    <row r="5" spans="1:20" ht="23.4" x14ac:dyDescent="0.45">
      <c r="A5" s="1" t="s">
        <v>4</v>
      </c>
      <c r="B5">
        <v>547.4</v>
      </c>
      <c r="C5" t="s">
        <v>23</v>
      </c>
      <c r="G5" s="84" t="s">
        <v>5</v>
      </c>
      <c r="H5" s="84"/>
      <c r="I5" s="84" t="s">
        <v>12</v>
      </c>
      <c r="J5" s="84"/>
      <c r="K5" s="84" t="s">
        <v>10</v>
      </c>
      <c r="L5" s="84"/>
      <c r="M5" s="84"/>
      <c r="O5">
        <v>2</v>
      </c>
      <c r="P5" s="2">
        <v>0.4236111111111111</v>
      </c>
      <c r="R5" t="s">
        <v>31</v>
      </c>
    </row>
    <row r="6" spans="1:20" ht="23.4" x14ac:dyDescent="0.45">
      <c r="A6" s="1" t="s">
        <v>1</v>
      </c>
      <c r="B6">
        <v>533</v>
      </c>
      <c r="C6" t="s">
        <v>23</v>
      </c>
      <c r="G6" s="84" t="s">
        <v>2</v>
      </c>
      <c r="H6" s="84"/>
      <c r="I6" s="84" t="s">
        <v>9</v>
      </c>
      <c r="J6" s="84"/>
      <c r="K6" s="84" t="s">
        <v>3</v>
      </c>
      <c r="L6" s="84"/>
      <c r="M6" s="84"/>
      <c r="O6">
        <v>3</v>
      </c>
      <c r="P6" s="2">
        <v>0.45138888888888901</v>
      </c>
      <c r="R6" t="s">
        <v>32</v>
      </c>
    </row>
    <row r="7" spans="1:20" ht="23.4" x14ac:dyDescent="0.45">
      <c r="A7" s="1" t="s">
        <v>5</v>
      </c>
      <c r="B7">
        <v>504.7</v>
      </c>
      <c r="C7" t="s">
        <v>23</v>
      </c>
      <c r="G7" s="84" t="s">
        <v>6</v>
      </c>
      <c r="H7" s="84"/>
      <c r="I7" s="84" t="s">
        <v>7</v>
      </c>
      <c r="J7" s="84"/>
      <c r="K7" s="84" t="s">
        <v>15</v>
      </c>
      <c r="L7" s="84"/>
      <c r="M7" s="84"/>
      <c r="O7">
        <v>4</v>
      </c>
      <c r="P7" s="2">
        <v>0.47916666666666702</v>
      </c>
      <c r="R7" t="s">
        <v>33</v>
      </c>
    </row>
    <row r="8" spans="1:20" ht="23.4" x14ac:dyDescent="0.45">
      <c r="A8" s="1" t="s">
        <v>12</v>
      </c>
      <c r="B8">
        <v>486.8</v>
      </c>
      <c r="C8" t="s">
        <v>23</v>
      </c>
      <c r="G8" s="84" t="s">
        <v>11</v>
      </c>
      <c r="H8" s="84"/>
      <c r="I8" s="84" t="s">
        <v>16</v>
      </c>
      <c r="J8" s="84"/>
      <c r="K8" s="84" t="s">
        <v>17</v>
      </c>
      <c r="L8" s="84"/>
      <c r="M8" s="84"/>
      <c r="O8">
        <v>5</v>
      </c>
      <c r="P8" s="2">
        <v>0.50694444444444398</v>
      </c>
      <c r="R8" t="s">
        <v>34</v>
      </c>
    </row>
    <row r="9" spans="1:20" ht="23.4" x14ac:dyDescent="0.45">
      <c r="A9" s="1" t="s">
        <v>10</v>
      </c>
      <c r="B9">
        <v>469.4</v>
      </c>
      <c r="C9" t="s">
        <v>23</v>
      </c>
      <c r="G9" s="84" t="s">
        <v>20</v>
      </c>
      <c r="H9" s="84"/>
      <c r="I9" s="84" t="s">
        <v>18</v>
      </c>
      <c r="J9" s="84"/>
      <c r="K9" s="84" t="s">
        <v>19</v>
      </c>
      <c r="L9" s="84"/>
      <c r="M9" s="84"/>
      <c r="O9">
        <v>6</v>
      </c>
      <c r="P9" s="2">
        <v>0.53472222222222199</v>
      </c>
      <c r="R9" t="s">
        <v>35</v>
      </c>
      <c r="S9">
        <v>16</v>
      </c>
      <c r="T9" t="s">
        <v>39</v>
      </c>
    </row>
    <row r="10" spans="1:20" x14ac:dyDescent="0.3">
      <c r="A10" s="1" t="s">
        <v>2</v>
      </c>
      <c r="B10">
        <v>457.8</v>
      </c>
      <c r="C10" t="s">
        <v>23</v>
      </c>
      <c r="O10">
        <v>7</v>
      </c>
      <c r="P10" s="2">
        <v>0.5625</v>
      </c>
      <c r="R10" t="s">
        <v>36</v>
      </c>
      <c r="S10">
        <v>8</v>
      </c>
      <c r="T10" t="s">
        <v>40</v>
      </c>
    </row>
    <row r="11" spans="1:20" x14ac:dyDescent="0.3">
      <c r="A11" s="1" t="s">
        <v>9</v>
      </c>
      <c r="B11">
        <v>444.5</v>
      </c>
      <c r="C11" t="s">
        <v>24</v>
      </c>
      <c r="O11">
        <v>8</v>
      </c>
      <c r="P11" s="2">
        <v>0.59027777777777801</v>
      </c>
      <c r="R11" t="s">
        <v>37</v>
      </c>
      <c r="S11">
        <v>4</v>
      </c>
      <c r="T11" t="s">
        <v>41</v>
      </c>
    </row>
    <row r="12" spans="1:20" x14ac:dyDescent="0.3">
      <c r="A12" s="1" t="s">
        <v>3</v>
      </c>
      <c r="B12">
        <v>427.7</v>
      </c>
      <c r="C12" t="s">
        <v>24</v>
      </c>
      <c r="O12">
        <v>9</v>
      </c>
      <c r="P12" s="2">
        <v>0.61805555555555503</v>
      </c>
      <c r="R12" t="s">
        <v>38</v>
      </c>
      <c r="S12">
        <v>2</v>
      </c>
    </row>
    <row r="13" spans="1:20" x14ac:dyDescent="0.3">
      <c r="A13" s="1" t="s">
        <v>6</v>
      </c>
      <c r="B13">
        <v>386.7</v>
      </c>
      <c r="C13" t="s">
        <v>24</v>
      </c>
      <c r="O13">
        <v>10</v>
      </c>
      <c r="P13" s="2">
        <v>0.64583333333333304</v>
      </c>
    </row>
    <row r="14" spans="1:20" x14ac:dyDescent="0.3">
      <c r="A14" s="1" t="s">
        <v>7</v>
      </c>
      <c r="B14">
        <v>385.2</v>
      </c>
      <c r="C14" t="s">
        <v>24</v>
      </c>
    </row>
    <row r="15" spans="1:20" x14ac:dyDescent="0.3">
      <c r="A15" s="1" t="s">
        <v>15</v>
      </c>
      <c r="B15">
        <v>338.9</v>
      </c>
      <c r="C15" t="s">
        <v>24</v>
      </c>
    </row>
    <row r="16" spans="1:20" x14ac:dyDescent="0.3">
      <c r="A16" s="1" t="s">
        <v>11</v>
      </c>
      <c r="B16">
        <v>331.7</v>
      </c>
      <c r="C16" t="s">
        <v>24</v>
      </c>
    </row>
    <row r="17" spans="1:3" x14ac:dyDescent="0.3">
      <c r="A17" s="1" t="s">
        <v>16</v>
      </c>
      <c r="B17">
        <v>301.10000000000002</v>
      </c>
      <c r="C17" t="s">
        <v>24</v>
      </c>
    </row>
    <row r="18" spans="1:3" x14ac:dyDescent="0.3">
      <c r="A18" s="1" t="s">
        <v>17</v>
      </c>
      <c r="B18">
        <v>243.4</v>
      </c>
      <c r="C18" t="s">
        <v>25</v>
      </c>
    </row>
    <row r="19" spans="1:3" x14ac:dyDescent="0.3">
      <c r="A19" s="1" t="s">
        <v>20</v>
      </c>
      <c r="B19">
        <v>231</v>
      </c>
      <c r="C19" t="s">
        <v>25</v>
      </c>
    </row>
    <row r="20" spans="1:3" x14ac:dyDescent="0.3">
      <c r="A20" s="1" t="s">
        <v>18</v>
      </c>
      <c r="B20">
        <v>215.6</v>
      </c>
      <c r="C20" t="s">
        <v>25</v>
      </c>
    </row>
    <row r="21" spans="1:3" x14ac:dyDescent="0.3">
      <c r="A21" s="1" t="s">
        <v>19</v>
      </c>
      <c r="B21">
        <v>93.4</v>
      </c>
      <c r="C21" t="s">
        <v>26</v>
      </c>
    </row>
    <row r="27" spans="1:3" x14ac:dyDescent="0.3">
      <c r="A27" s="1" t="s">
        <v>14</v>
      </c>
      <c r="B27">
        <v>393.2</v>
      </c>
      <c r="C27" t="s">
        <v>24</v>
      </c>
    </row>
    <row r="28" spans="1:3" x14ac:dyDescent="0.3">
      <c r="A28" s="1" t="s">
        <v>8</v>
      </c>
      <c r="B28">
        <v>325.5</v>
      </c>
      <c r="C28" t="s">
        <v>24</v>
      </c>
    </row>
  </sheetData>
  <sortState xmlns:xlrd2="http://schemas.microsoft.com/office/spreadsheetml/2017/richdata2" ref="A4:B23">
    <sortCondition descending="1" ref="B4:B2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39406-795C-448C-8353-9773F3E4D102}">
  <sheetPr>
    <pageSetUpPr fitToPage="1"/>
  </sheetPr>
  <dimension ref="A1:AK29"/>
  <sheetViews>
    <sheetView defaultGridColor="0" colorId="22" zoomScaleNormal="100" zoomScaleSheetLayoutView="90" workbookViewId="0">
      <pane xSplit="1" ySplit="9" topLeftCell="B12" activePane="bottomRight" state="frozen"/>
      <selection activeCell="H30" sqref="H30"/>
      <selection pane="topRight" activeCell="H30" sqref="H30"/>
      <selection pane="bottomLeft" activeCell="H30" sqref="H30"/>
      <selection pane="bottomRight" activeCell="AP11" sqref="AP11"/>
    </sheetView>
  </sheetViews>
  <sheetFormatPr defaultColWidth="2.88671875" defaultRowHeight="15" x14ac:dyDescent="0.25"/>
  <cols>
    <col min="1" max="1" width="20.21875" style="4" bestFit="1" customWidth="1"/>
    <col min="2" max="25" width="2.6640625" style="4" customWidth="1"/>
    <col min="26" max="26" width="1.33203125" style="4" customWidth="1"/>
    <col min="27" max="30" width="2.88671875" style="4" customWidth="1"/>
    <col min="31" max="31" width="2.44140625" style="4" bestFit="1" customWidth="1"/>
    <col min="32" max="32" width="2.88671875" style="4" customWidth="1"/>
    <col min="33" max="33" width="3.6640625" style="4" bestFit="1" customWidth="1"/>
    <col min="34" max="34" width="1" style="4" customWidth="1"/>
    <col min="35" max="35" width="2.88671875" style="4" customWidth="1"/>
    <col min="36" max="36" width="1" style="4" customWidth="1"/>
    <col min="37" max="256" width="2.88671875" style="4"/>
    <col min="257" max="257" width="20.21875" style="4" bestFit="1" customWidth="1"/>
    <col min="258" max="281" width="2.6640625" style="4" customWidth="1"/>
    <col min="282" max="282" width="1.33203125" style="4" customWidth="1"/>
    <col min="283" max="286" width="2.88671875" style="4"/>
    <col min="287" max="287" width="2.44140625" style="4" bestFit="1" customWidth="1"/>
    <col min="288" max="288" width="2.88671875" style="4"/>
    <col min="289" max="289" width="3.6640625" style="4" bestFit="1" customWidth="1"/>
    <col min="290" max="290" width="1" style="4" customWidth="1"/>
    <col min="291" max="291" width="2.88671875" style="4"/>
    <col min="292" max="292" width="1" style="4" customWidth="1"/>
    <col min="293" max="512" width="2.88671875" style="4"/>
    <col min="513" max="513" width="20.21875" style="4" bestFit="1" customWidth="1"/>
    <col min="514" max="537" width="2.6640625" style="4" customWidth="1"/>
    <col min="538" max="538" width="1.33203125" style="4" customWidth="1"/>
    <col min="539" max="542" width="2.88671875" style="4"/>
    <col min="543" max="543" width="2.44140625" style="4" bestFit="1" customWidth="1"/>
    <col min="544" max="544" width="2.88671875" style="4"/>
    <col min="545" max="545" width="3.6640625" style="4" bestFit="1" customWidth="1"/>
    <col min="546" max="546" width="1" style="4" customWidth="1"/>
    <col min="547" max="547" width="2.88671875" style="4"/>
    <col min="548" max="548" width="1" style="4" customWidth="1"/>
    <col min="549" max="768" width="2.88671875" style="4"/>
    <col min="769" max="769" width="20.21875" style="4" bestFit="1" customWidth="1"/>
    <col min="770" max="793" width="2.6640625" style="4" customWidth="1"/>
    <col min="794" max="794" width="1.33203125" style="4" customWidth="1"/>
    <col min="795" max="798" width="2.88671875" style="4"/>
    <col min="799" max="799" width="2.44140625" style="4" bestFit="1" customWidth="1"/>
    <col min="800" max="800" width="2.88671875" style="4"/>
    <col min="801" max="801" width="3.6640625" style="4" bestFit="1" customWidth="1"/>
    <col min="802" max="802" width="1" style="4" customWidth="1"/>
    <col min="803" max="803" width="2.88671875" style="4"/>
    <col min="804" max="804" width="1" style="4" customWidth="1"/>
    <col min="805" max="1024" width="2.88671875" style="4"/>
    <col min="1025" max="1025" width="20.21875" style="4" bestFit="1" customWidth="1"/>
    <col min="1026" max="1049" width="2.6640625" style="4" customWidth="1"/>
    <col min="1050" max="1050" width="1.33203125" style="4" customWidth="1"/>
    <col min="1051" max="1054" width="2.88671875" style="4"/>
    <col min="1055" max="1055" width="2.44140625" style="4" bestFit="1" customWidth="1"/>
    <col min="1056" max="1056" width="2.88671875" style="4"/>
    <col min="1057" max="1057" width="3.6640625" style="4" bestFit="1" customWidth="1"/>
    <col min="1058" max="1058" width="1" style="4" customWidth="1"/>
    <col min="1059" max="1059" width="2.88671875" style="4"/>
    <col min="1060" max="1060" width="1" style="4" customWidth="1"/>
    <col min="1061" max="1280" width="2.88671875" style="4"/>
    <col min="1281" max="1281" width="20.21875" style="4" bestFit="1" customWidth="1"/>
    <col min="1282" max="1305" width="2.6640625" style="4" customWidth="1"/>
    <col min="1306" max="1306" width="1.33203125" style="4" customWidth="1"/>
    <col min="1307" max="1310" width="2.88671875" style="4"/>
    <col min="1311" max="1311" width="2.44140625" style="4" bestFit="1" customWidth="1"/>
    <col min="1312" max="1312" width="2.88671875" style="4"/>
    <col min="1313" max="1313" width="3.6640625" style="4" bestFit="1" customWidth="1"/>
    <col min="1314" max="1314" width="1" style="4" customWidth="1"/>
    <col min="1315" max="1315" width="2.88671875" style="4"/>
    <col min="1316" max="1316" width="1" style="4" customWidth="1"/>
    <col min="1317" max="1536" width="2.88671875" style="4"/>
    <col min="1537" max="1537" width="20.21875" style="4" bestFit="1" customWidth="1"/>
    <col min="1538" max="1561" width="2.6640625" style="4" customWidth="1"/>
    <col min="1562" max="1562" width="1.33203125" style="4" customWidth="1"/>
    <col min="1563" max="1566" width="2.88671875" style="4"/>
    <col min="1567" max="1567" width="2.44140625" style="4" bestFit="1" customWidth="1"/>
    <col min="1568" max="1568" width="2.88671875" style="4"/>
    <col min="1569" max="1569" width="3.6640625" style="4" bestFit="1" customWidth="1"/>
    <col min="1570" max="1570" width="1" style="4" customWidth="1"/>
    <col min="1571" max="1571" width="2.88671875" style="4"/>
    <col min="1572" max="1572" width="1" style="4" customWidth="1"/>
    <col min="1573" max="1792" width="2.88671875" style="4"/>
    <col min="1793" max="1793" width="20.21875" style="4" bestFit="1" customWidth="1"/>
    <col min="1794" max="1817" width="2.6640625" style="4" customWidth="1"/>
    <col min="1818" max="1818" width="1.33203125" style="4" customWidth="1"/>
    <col min="1819" max="1822" width="2.88671875" style="4"/>
    <col min="1823" max="1823" width="2.44140625" style="4" bestFit="1" customWidth="1"/>
    <col min="1824" max="1824" width="2.88671875" style="4"/>
    <col min="1825" max="1825" width="3.6640625" style="4" bestFit="1" customWidth="1"/>
    <col min="1826" max="1826" width="1" style="4" customWidth="1"/>
    <col min="1827" max="1827" width="2.88671875" style="4"/>
    <col min="1828" max="1828" width="1" style="4" customWidth="1"/>
    <col min="1829" max="2048" width="2.88671875" style="4"/>
    <col min="2049" max="2049" width="20.21875" style="4" bestFit="1" customWidth="1"/>
    <col min="2050" max="2073" width="2.6640625" style="4" customWidth="1"/>
    <col min="2074" max="2074" width="1.33203125" style="4" customWidth="1"/>
    <col min="2075" max="2078" width="2.88671875" style="4"/>
    <col min="2079" max="2079" width="2.44140625" style="4" bestFit="1" customWidth="1"/>
    <col min="2080" max="2080" width="2.88671875" style="4"/>
    <col min="2081" max="2081" width="3.6640625" style="4" bestFit="1" customWidth="1"/>
    <col min="2082" max="2082" width="1" style="4" customWidth="1"/>
    <col min="2083" max="2083" width="2.88671875" style="4"/>
    <col min="2084" max="2084" width="1" style="4" customWidth="1"/>
    <col min="2085" max="2304" width="2.88671875" style="4"/>
    <col min="2305" max="2305" width="20.21875" style="4" bestFit="1" customWidth="1"/>
    <col min="2306" max="2329" width="2.6640625" style="4" customWidth="1"/>
    <col min="2330" max="2330" width="1.33203125" style="4" customWidth="1"/>
    <col min="2331" max="2334" width="2.88671875" style="4"/>
    <col min="2335" max="2335" width="2.44140625" style="4" bestFit="1" customWidth="1"/>
    <col min="2336" max="2336" width="2.88671875" style="4"/>
    <col min="2337" max="2337" width="3.6640625" style="4" bestFit="1" customWidth="1"/>
    <col min="2338" max="2338" width="1" style="4" customWidth="1"/>
    <col min="2339" max="2339" width="2.88671875" style="4"/>
    <col min="2340" max="2340" width="1" style="4" customWidth="1"/>
    <col min="2341" max="2560" width="2.88671875" style="4"/>
    <col min="2561" max="2561" width="20.21875" style="4" bestFit="1" customWidth="1"/>
    <col min="2562" max="2585" width="2.6640625" style="4" customWidth="1"/>
    <col min="2586" max="2586" width="1.33203125" style="4" customWidth="1"/>
    <col min="2587" max="2590" width="2.88671875" style="4"/>
    <col min="2591" max="2591" width="2.44140625" style="4" bestFit="1" customWidth="1"/>
    <col min="2592" max="2592" width="2.88671875" style="4"/>
    <col min="2593" max="2593" width="3.6640625" style="4" bestFit="1" customWidth="1"/>
    <col min="2594" max="2594" width="1" style="4" customWidth="1"/>
    <col min="2595" max="2595" width="2.88671875" style="4"/>
    <col min="2596" max="2596" width="1" style="4" customWidth="1"/>
    <col min="2597" max="2816" width="2.88671875" style="4"/>
    <col min="2817" max="2817" width="20.21875" style="4" bestFit="1" customWidth="1"/>
    <col min="2818" max="2841" width="2.6640625" style="4" customWidth="1"/>
    <col min="2842" max="2842" width="1.33203125" style="4" customWidth="1"/>
    <col min="2843" max="2846" width="2.88671875" style="4"/>
    <col min="2847" max="2847" width="2.44140625" style="4" bestFit="1" customWidth="1"/>
    <col min="2848" max="2848" width="2.88671875" style="4"/>
    <col min="2849" max="2849" width="3.6640625" style="4" bestFit="1" customWidth="1"/>
    <col min="2850" max="2850" width="1" style="4" customWidth="1"/>
    <col min="2851" max="2851" width="2.88671875" style="4"/>
    <col min="2852" max="2852" width="1" style="4" customWidth="1"/>
    <col min="2853" max="3072" width="2.88671875" style="4"/>
    <col min="3073" max="3073" width="20.21875" style="4" bestFit="1" customWidth="1"/>
    <col min="3074" max="3097" width="2.6640625" style="4" customWidth="1"/>
    <col min="3098" max="3098" width="1.33203125" style="4" customWidth="1"/>
    <col min="3099" max="3102" width="2.88671875" style="4"/>
    <col min="3103" max="3103" width="2.44140625" style="4" bestFit="1" customWidth="1"/>
    <col min="3104" max="3104" width="2.88671875" style="4"/>
    <col min="3105" max="3105" width="3.6640625" style="4" bestFit="1" customWidth="1"/>
    <col min="3106" max="3106" width="1" style="4" customWidth="1"/>
    <col min="3107" max="3107" width="2.88671875" style="4"/>
    <col min="3108" max="3108" width="1" style="4" customWidth="1"/>
    <col min="3109" max="3328" width="2.88671875" style="4"/>
    <col min="3329" max="3329" width="20.21875" style="4" bestFit="1" customWidth="1"/>
    <col min="3330" max="3353" width="2.6640625" style="4" customWidth="1"/>
    <col min="3354" max="3354" width="1.33203125" style="4" customWidth="1"/>
    <col min="3355" max="3358" width="2.88671875" style="4"/>
    <col min="3359" max="3359" width="2.44140625" style="4" bestFit="1" customWidth="1"/>
    <col min="3360" max="3360" width="2.88671875" style="4"/>
    <col min="3361" max="3361" width="3.6640625" style="4" bestFit="1" customWidth="1"/>
    <col min="3362" max="3362" width="1" style="4" customWidth="1"/>
    <col min="3363" max="3363" width="2.88671875" style="4"/>
    <col min="3364" max="3364" width="1" style="4" customWidth="1"/>
    <col min="3365" max="3584" width="2.88671875" style="4"/>
    <col min="3585" max="3585" width="20.21875" style="4" bestFit="1" customWidth="1"/>
    <col min="3586" max="3609" width="2.6640625" style="4" customWidth="1"/>
    <col min="3610" max="3610" width="1.33203125" style="4" customWidth="1"/>
    <col min="3611" max="3614" width="2.88671875" style="4"/>
    <col min="3615" max="3615" width="2.44140625" style="4" bestFit="1" customWidth="1"/>
    <col min="3616" max="3616" width="2.88671875" style="4"/>
    <col min="3617" max="3617" width="3.6640625" style="4" bestFit="1" customWidth="1"/>
    <col min="3618" max="3618" width="1" style="4" customWidth="1"/>
    <col min="3619" max="3619" width="2.88671875" style="4"/>
    <col min="3620" max="3620" width="1" style="4" customWidth="1"/>
    <col min="3621" max="3840" width="2.88671875" style="4"/>
    <col min="3841" max="3841" width="20.21875" style="4" bestFit="1" customWidth="1"/>
    <col min="3842" max="3865" width="2.6640625" style="4" customWidth="1"/>
    <col min="3866" max="3866" width="1.33203125" style="4" customWidth="1"/>
    <col min="3867" max="3870" width="2.88671875" style="4"/>
    <col min="3871" max="3871" width="2.44140625" style="4" bestFit="1" customWidth="1"/>
    <col min="3872" max="3872" width="2.88671875" style="4"/>
    <col min="3873" max="3873" width="3.6640625" style="4" bestFit="1" customWidth="1"/>
    <col min="3874" max="3874" width="1" style="4" customWidth="1"/>
    <col min="3875" max="3875" width="2.88671875" style="4"/>
    <col min="3876" max="3876" width="1" style="4" customWidth="1"/>
    <col min="3877" max="4096" width="2.88671875" style="4"/>
    <col min="4097" max="4097" width="20.21875" style="4" bestFit="1" customWidth="1"/>
    <col min="4098" max="4121" width="2.6640625" style="4" customWidth="1"/>
    <col min="4122" max="4122" width="1.33203125" style="4" customWidth="1"/>
    <col min="4123" max="4126" width="2.88671875" style="4"/>
    <col min="4127" max="4127" width="2.44140625" style="4" bestFit="1" customWidth="1"/>
    <col min="4128" max="4128" width="2.88671875" style="4"/>
    <col min="4129" max="4129" width="3.6640625" style="4" bestFit="1" customWidth="1"/>
    <col min="4130" max="4130" width="1" style="4" customWidth="1"/>
    <col min="4131" max="4131" width="2.88671875" style="4"/>
    <col min="4132" max="4132" width="1" style="4" customWidth="1"/>
    <col min="4133" max="4352" width="2.88671875" style="4"/>
    <col min="4353" max="4353" width="20.21875" style="4" bestFit="1" customWidth="1"/>
    <col min="4354" max="4377" width="2.6640625" style="4" customWidth="1"/>
    <col min="4378" max="4378" width="1.33203125" style="4" customWidth="1"/>
    <col min="4379" max="4382" width="2.88671875" style="4"/>
    <col min="4383" max="4383" width="2.44140625" style="4" bestFit="1" customWidth="1"/>
    <col min="4384" max="4384" width="2.88671875" style="4"/>
    <col min="4385" max="4385" width="3.6640625" style="4" bestFit="1" customWidth="1"/>
    <col min="4386" max="4386" width="1" style="4" customWidth="1"/>
    <col min="4387" max="4387" width="2.88671875" style="4"/>
    <col min="4388" max="4388" width="1" style="4" customWidth="1"/>
    <col min="4389" max="4608" width="2.88671875" style="4"/>
    <col min="4609" max="4609" width="20.21875" style="4" bestFit="1" customWidth="1"/>
    <col min="4610" max="4633" width="2.6640625" style="4" customWidth="1"/>
    <col min="4634" max="4634" width="1.33203125" style="4" customWidth="1"/>
    <col min="4635" max="4638" width="2.88671875" style="4"/>
    <col min="4639" max="4639" width="2.44140625" style="4" bestFit="1" customWidth="1"/>
    <col min="4640" max="4640" width="2.88671875" style="4"/>
    <col min="4641" max="4641" width="3.6640625" style="4" bestFit="1" customWidth="1"/>
    <col min="4642" max="4642" width="1" style="4" customWidth="1"/>
    <col min="4643" max="4643" width="2.88671875" style="4"/>
    <col min="4644" max="4644" width="1" style="4" customWidth="1"/>
    <col min="4645" max="4864" width="2.88671875" style="4"/>
    <col min="4865" max="4865" width="20.21875" style="4" bestFit="1" customWidth="1"/>
    <col min="4866" max="4889" width="2.6640625" style="4" customWidth="1"/>
    <col min="4890" max="4890" width="1.33203125" style="4" customWidth="1"/>
    <col min="4891" max="4894" width="2.88671875" style="4"/>
    <col min="4895" max="4895" width="2.44140625" style="4" bestFit="1" customWidth="1"/>
    <col min="4896" max="4896" width="2.88671875" style="4"/>
    <col min="4897" max="4897" width="3.6640625" style="4" bestFit="1" customWidth="1"/>
    <col min="4898" max="4898" width="1" style="4" customWidth="1"/>
    <col min="4899" max="4899" width="2.88671875" style="4"/>
    <col min="4900" max="4900" width="1" style="4" customWidth="1"/>
    <col min="4901" max="5120" width="2.88671875" style="4"/>
    <col min="5121" max="5121" width="20.21875" style="4" bestFit="1" customWidth="1"/>
    <col min="5122" max="5145" width="2.6640625" style="4" customWidth="1"/>
    <col min="5146" max="5146" width="1.33203125" style="4" customWidth="1"/>
    <col min="5147" max="5150" width="2.88671875" style="4"/>
    <col min="5151" max="5151" width="2.44140625" style="4" bestFit="1" customWidth="1"/>
    <col min="5152" max="5152" width="2.88671875" style="4"/>
    <col min="5153" max="5153" width="3.6640625" style="4" bestFit="1" customWidth="1"/>
    <col min="5154" max="5154" width="1" style="4" customWidth="1"/>
    <col min="5155" max="5155" width="2.88671875" style="4"/>
    <col min="5156" max="5156" width="1" style="4" customWidth="1"/>
    <col min="5157" max="5376" width="2.88671875" style="4"/>
    <col min="5377" max="5377" width="20.21875" style="4" bestFit="1" customWidth="1"/>
    <col min="5378" max="5401" width="2.6640625" style="4" customWidth="1"/>
    <col min="5402" max="5402" width="1.33203125" style="4" customWidth="1"/>
    <col min="5403" max="5406" width="2.88671875" style="4"/>
    <col min="5407" max="5407" width="2.44140625" style="4" bestFit="1" customWidth="1"/>
    <col min="5408" max="5408" width="2.88671875" style="4"/>
    <col min="5409" max="5409" width="3.6640625" style="4" bestFit="1" customWidth="1"/>
    <col min="5410" max="5410" width="1" style="4" customWidth="1"/>
    <col min="5411" max="5411" width="2.88671875" style="4"/>
    <col min="5412" max="5412" width="1" style="4" customWidth="1"/>
    <col min="5413" max="5632" width="2.88671875" style="4"/>
    <col min="5633" max="5633" width="20.21875" style="4" bestFit="1" customWidth="1"/>
    <col min="5634" max="5657" width="2.6640625" style="4" customWidth="1"/>
    <col min="5658" max="5658" width="1.33203125" style="4" customWidth="1"/>
    <col min="5659" max="5662" width="2.88671875" style="4"/>
    <col min="5663" max="5663" width="2.44140625" style="4" bestFit="1" customWidth="1"/>
    <col min="5664" max="5664" width="2.88671875" style="4"/>
    <col min="5665" max="5665" width="3.6640625" style="4" bestFit="1" customWidth="1"/>
    <col min="5666" max="5666" width="1" style="4" customWidth="1"/>
    <col min="5667" max="5667" width="2.88671875" style="4"/>
    <col min="5668" max="5668" width="1" style="4" customWidth="1"/>
    <col min="5669" max="5888" width="2.88671875" style="4"/>
    <col min="5889" max="5889" width="20.21875" style="4" bestFit="1" customWidth="1"/>
    <col min="5890" max="5913" width="2.6640625" style="4" customWidth="1"/>
    <col min="5914" max="5914" width="1.33203125" style="4" customWidth="1"/>
    <col min="5915" max="5918" width="2.88671875" style="4"/>
    <col min="5919" max="5919" width="2.44140625" style="4" bestFit="1" customWidth="1"/>
    <col min="5920" max="5920" width="2.88671875" style="4"/>
    <col min="5921" max="5921" width="3.6640625" style="4" bestFit="1" customWidth="1"/>
    <col min="5922" max="5922" width="1" style="4" customWidth="1"/>
    <col min="5923" max="5923" width="2.88671875" style="4"/>
    <col min="5924" max="5924" width="1" style="4" customWidth="1"/>
    <col min="5925" max="6144" width="2.88671875" style="4"/>
    <col min="6145" max="6145" width="20.21875" style="4" bestFit="1" customWidth="1"/>
    <col min="6146" max="6169" width="2.6640625" style="4" customWidth="1"/>
    <col min="6170" max="6170" width="1.33203125" style="4" customWidth="1"/>
    <col min="6171" max="6174" width="2.88671875" style="4"/>
    <col min="6175" max="6175" width="2.44140625" style="4" bestFit="1" customWidth="1"/>
    <col min="6176" max="6176" width="2.88671875" style="4"/>
    <col min="6177" max="6177" width="3.6640625" style="4" bestFit="1" customWidth="1"/>
    <col min="6178" max="6178" width="1" style="4" customWidth="1"/>
    <col min="6179" max="6179" width="2.88671875" style="4"/>
    <col min="6180" max="6180" width="1" style="4" customWidth="1"/>
    <col min="6181" max="6400" width="2.88671875" style="4"/>
    <col min="6401" max="6401" width="20.21875" style="4" bestFit="1" customWidth="1"/>
    <col min="6402" max="6425" width="2.6640625" style="4" customWidth="1"/>
    <col min="6426" max="6426" width="1.33203125" style="4" customWidth="1"/>
    <col min="6427" max="6430" width="2.88671875" style="4"/>
    <col min="6431" max="6431" width="2.44140625" style="4" bestFit="1" customWidth="1"/>
    <col min="6432" max="6432" width="2.88671875" style="4"/>
    <col min="6433" max="6433" width="3.6640625" style="4" bestFit="1" customWidth="1"/>
    <col min="6434" max="6434" width="1" style="4" customWidth="1"/>
    <col min="6435" max="6435" width="2.88671875" style="4"/>
    <col min="6436" max="6436" width="1" style="4" customWidth="1"/>
    <col min="6437" max="6656" width="2.88671875" style="4"/>
    <col min="6657" max="6657" width="20.21875" style="4" bestFit="1" customWidth="1"/>
    <col min="6658" max="6681" width="2.6640625" style="4" customWidth="1"/>
    <col min="6682" max="6682" width="1.33203125" style="4" customWidth="1"/>
    <col min="6683" max="6686" width="2.88671875" style="4"/>
    <col min="6687" max="6687" width="2.44140625" style="4" bestFit="1" customWidth="1"/>
    <col min="6688" max="6688" width="2.88671875" style="4"/>
    <col min="6689" max="6689" width="3.6640625" style="4" bestFit="1" customWidth="1"/>
    <col min="6690" max="6690" width="1" style="4" customWidth="1"/>
    <col min="6691" max="6691" width="2.88671875" style="4"/>
    <col min="6692" max="6692" width="1" style="4" customWidth="1"/>
    <col min="6693" max="6912" width="2.88671875" style="4"/>
    <col min="6913" max="6913" width="20.21875" style="4" bestFit="1" customWidth="1"/>
    <col min="6914" max="6937" width="2.6640625" style="4" customWidth="1"/>
    <col min="6938" max="6938" width="1.33203125" style="4" customWidth="1"/>
    <col min="6939" max="6942" width="2.88671875" style="4"/>
    <col min="6943" max="6943" width="2.44140625" style="4" bestFit="1" customWidth="1"/>
    <col min="6944" max="6944" width="2.88671875" style="4"/>
    <col min="6945" max="6945" width="3.6640625" style="4" bestFit="1" customWidth="1"/>
    <col min="6946" max="6946" width="1" style="4" customWidth="1"/>
    <col min="6947" max="6947" width="2.88671875" style="4"/>
    <col min="6948" max="6948" width="1" style="4" customWidth="1"/>
    <col min="6949" max="7168" width="2.88671875" style="4"/>
    <col min="7169" max="7169" width="20.21875" style="4" bestFit="1" customWidth="1"/>
    <col min="7170" max="7193" width="2.6640625" style="4" customWidth="1"/>
    <col min="7194" max="7194" width="1.33203125" style="4" customWidth="1"/>
    <col min="7195" max="7198" width="2.88671875" style="4"/>
    <col min="7199" max="7199" width="2.44140625" style="4" bestFit="1" customWidth="1"/>
    <col min="7200" max="7200" width="2.88671875" style="4"/>
    <col min="7201" max="7201" width="3.6640625" style="4" bestFit="1" customWidth="1"/>
    <col min="7202" max="7202" width="1" style="4" customWidth="1"/>
    <col min="7203" max="7203" width="2.88671875" style="4"/>
    <col min="7204" max="7204" width="1" style="4" customWidth="1"/>
    <col min="7205" max="7424" width="2.88671875" style="4"/>
    <col min="7425" max="7425" width="20.21875" style="4" bestFit="1" customWidth="1"/>
    <col min="7426" max="7449" width="2.6640625" style="4" customWidth="1"/>
    <col min="7450" max="7450" width="1.33203125" style="4" customWidth="1"/>
    <col min="7451" max="7454" width="2.88671875" style="4"/>
    <col min="7455" max="7455" width="2.44140625" style="4" bestFit="1" customWidth="1"/>
    <col min="7456" max="7456" width="2.88671875" style="4"/>
    <col min="7457" max="7457" width="3.6640625" style="4" bestFit="1" customWidth="1"/>
    <col min="7458" max="7458" width="1" style="4" customWidth="1"/>
    <col min="7459" max="7459" width="2.88671875" style="4"/>
    <col min="7460" max="7460" width="1" style="4" customWidth="1"/>
    <col min="7461" max="7680" width="2.88671875" style="4"/>
    <col min="7681" max="7681" width="20.21875" style="4" bestFit="1" customWidth="1"/>
    <col min="7682" max="7705" width="2.6640625" style="4" customWidth="1"/>
    <col min="7706" max="7706" width="1.33203125" style="4" customWidth="1"/>
    <col min="7707" max="7710" width="2.88671875" style="4"/>
    <col min="7711" max="7711" width="2.44140625" style="4" bestFit="1" customWidth="1"/>
    <col min="7712" max="7712" width="2.88671875" style="4"/>
    <col min="7713" max="7713" width="3.6640625" style="4" bestFit="1" customWidth="1"/>
    <col min="7714" max="7714" width="1" style="4" customWidth="1"/>
    <col min="7715" max="7715" width="2.88671875" style="4"/>
    <col min="7716" max="7716" width="1" style="4" customWidth="1"/>
    <col min="7717" max="7936" width="2.88671875" style="4"/>
    <col min="7937" max="7937" width="20.21875" style="4" bestFit="1" customWidth="1"/>
    <col min="7938" max="7961" width="2.6640625" style="4" customWidth="1"/>
    <col min="7962" max="7962" width="1.33203125" style="4" customWidth="1"/>
    <col min="7963" max="7966" width="2.88671875" style="4"/>
    <col min="7967" max="7967" width="2.44140625" style="4" bestFit="1" customWidth="1"/>
    <col min="7968" max="7968" width="2.88671875" style="4"/>
    <col min="7969" max="7969" width="3.6640625" style="4" bestFit="1" customWidth="1"/>
    <col min="7970" max="7970" width="1" style="4" customWidth="1"/>
    <col min="7971" max="7971" width="2.88671875" style="4"/>
    <col min="7972" max="7972" width="1" style="4" customWidth="1"/>
    <col min="7973" max="8192" width="2.88671875" style="4"/>
    <col min="8193" max="8193" width="20.21875" style="4" bestFit="1" customWidth="1"/>
    <col min="8194" max="8217" width="2.6640625" style="4" customWidth="1"/>
    <col min="8218" max="8218" width="1.33203125" style="4" customWidth="1"/>
    <col min="8219" max="8222" width="2.88671875" style="4"/>
    <col min="8223" max="8223" width="2.44140625" style="4" bestFit="1" customWidth="1"/>
    <col min="8224" max="8224" width="2.88671875" style="4"/>
    <col min="8225" max="8225" width="3.6640625" style="4" bestFit="1" customWidth="1"/>
    <col min="8226" max="8226" width="1" style="4" customWidth="1"/>
    <col min="8227" max="8227" width="2.88671875" style="4"/>
    <col min="8228" max="8228" width="1" style="4" customWidth="1"/>
    <col min="8229" max="8448" width="2.88671875" style="4"/>
    <col min="8449" max="8449" width="20.21875" style="4" bestFit="1" customWidth="1"/>
    <col min="8450" max="8473" width="2.6640625" style="4" customWidth="1"/>
    <col min="8474" max="8474" width="1.33203125" style="4" customWidth="1"/>
    <col min="8475" max="8478" width="2.88671875" style="4"/>
    <col min="8479" max="8479" width="2.44140625" style="4" bestFit="1" customWidth="1"/>
    <col min="8480" max="8480" width="2.88671875" style="4"/>
    <col min="8481" max="8481" width="3.6640625" style="4" bestFit="1" customWidth="1"/>
    <col min="8482" max="8482" width="1" style="4" customWidth="1"/>
    <col min="8483" max="8483" width="2.88671875" style="4"/>
    <col min="8484" max="8484" width="1" style="4" customWidth="1"/>
    <col min="8485" max="8704" width="2.88671875" style="4"/>
    <col min="8705" max="8705" width="20.21875" style="4" bestFit="1" customWidth="1"/>
    <col min="8706" max="8729" width="2.6640625" style="4" customWidth="1"/>
    <col min="8730" max="8730" width="1.33203125" style="4" customWidth="1"/>
    <col min="8731" max="8734" width="2.88671875" style="4"/>
    <col min="8735" max="8735" width="2.44140625" style="4" bestFit="1" customWidth="1"/>
    <col min="8736" max="8736" width="2.88671875" style="4"/>
    <col min="8737" max="8737" width="3.6640625" style="4" bestFit="1" customWidth="1"/>
    <col min="8738" max="8738" width="1" style="4" customWidth="1"/>
    <col min="8739" max="8739" width="2.88671875" style="4"/>
    <col min="8740" max="8740" width="1" style="4" customWidth="1"/>
    <col min="8741" max="8960" width="2.88671875" style="4"/>
    <col min="8961" max="8961" width="20.21875" style="4" bestFit="1" customWidth="1"/>
    <col min="8962" max="8985" width="2.6640625" style="4" customWidth="1"/>
    <col min="8986" max="8986" width="1.33203125" style="4" customWidth="1"/>
    <col min="8987" max="8990" width="2.88671875" style="4"/>
    <col min="8991" max="8991" width="2.44140625" style="4" bestFit="1" customWidth="1"/>
    <col min="8992" max="8992" width="2.88671875" style="4"/>
    <col min="8993" max="8993" width="3.6640625" style="4" bestFit="1" customWidth="1"/>
    <col min="8994" max="8994" width="1" style="4" customWidth="1"/>
    <col min="8995" max="8995" width="2.88671875" style="4"/>
    <col min="8996" max="8996" width="1" style="4" customWidth="1"/>
    <col min="8997" max="9216" width="2.88671875" style="4"/>
    <col min="9217" max="9217" width="20.21875" style="4" bestFit="1" customWidth="1"/>
    <col min="9218" max="9241" width="2.6640625" style="4" customWidth="1"/>
    <col min="9242" max="9242" width="1.33203125" style="4" customWidth="1"/>
    <col min="9243" max="9246" width="2.88671875" style="4"/>
    <col min="9247" max="9247" width="2.44140625" style="4" bestFit="1" customWidth="1"/>
    <col min="9248" max="9248" width="2.88671875" style="4"/>
    <col min="9249" max="9249" width="3.6640625" style="4" bestFit="1" customWidth="1"/>
    <col min="9250" max="9250" width="1" style="4" customWidth="1"/>
    <col min="9251" max="9251" width="2.88671875" style="4"/>
    <col min="9252" max="9252" width="1" style="4" customWidth="1"/>
    <col min="9253" max="9472" width="2.88671875" style="4"/>
    <col min="9473" max="9473" width="20.21875" style="4" bestFit="1" customWidth="1"/>
    <col min="9474" max="9497" width="2.6640625" style="4" customWidth="1"/>
    <col min="9498" max="9498" width="1.33203125" style="4" customWidth="1"/>
    <col min="9499" max="9502" width="2.88671875" style="4"/>
    <col min="9503" max="9503" width="2.44140625" style="4" bestFit="1" customWidth="1"/>
    <col min="9504" max="9504" width="2.88671875" style="4"/>
    <col min="9505" max="9505" width="3.6640625" style="4" bestFit="1" customWidth="1"/>
    <col min="9506" max="9506" width="1" style="4" customWidth="1"/>
    <col min="9507" max="9507" width="2.88671875" style="4"/>
    <col min="9508" max="9508" width="1" style="4" customWidth="1"/>
    <col min="9509" max="9728" width="2.88671875" style="4"/>
    <col min="9729" max="9729" width="20.21875" style="4" bestFit="1" customWidth="1"/>
    <col min="9730" max="9753" width="2.6640625" style="4" customWidth="1"/>
    <col min="9754" max="9754" width="1.33203125" style="4" customWidth="1"/>
    <col min="9755" max="9758" width="2.88671875" style="4"/>
    <col min="9759" max="9759" width="2.44140625" style="4" bestFit="1" customWidth="1"/>
    <col min="9760" max="9760" width="2.88671875" style="4"/>
    <col min="9761" max="9761" width="3.6640625" style="4" bestFit="1" customWidth="1"/>
    <col min="9762" max="9762" width="1" style="4" customWidth="1"/>
    <col min="9763" max="9763" width="2.88671875" style="4"/>
    <col min="9764" max="9764" width="1" style="4" customWidth="1"/>
    <col min="9765" max="9984" width="2.88671875" style="4"/>
    <col min="9985" max="9985" width="20.21875" style="4" bestFit="1" customWidth="1"/>
    <col min="9986" max="10009" width="2.6640625" style="4" customWidth="1"/>
    <col min="10010" max="10010" width="1.33203125" style="4" customWidth="1"/>
    <col min="10011" max="10014" width="2.88671875" style="4"/>
    <col min="10015" max="10015" width="2.44140625" style="4" bestFit="1" customWidth="1"/>
    <col min="10016" max="10016" width="2.88671875" style="4"/>
    <col min="10017" max="10017" width="3.6640625" style="4" bestFit="1" customWidth="1"/>
    <col min="10018" max="10018" width="1" style="4" customWidth="1"/>
    <col min="10019" max="10019" width="2.88671875" style="4"/>
    <col min="10020" max="10020" width="1" style="4" customWidth="1"/>
    <col min="10021" max="10240" width="2.88671875" style="4"/>
    <col min="10241" max="10241" width="20.21875" style="4" bestFit="1" customWidth="1"/>
    <col min="10242" max="10265" width="2.6640625" style="4" customWidth="1"/>
    <col min="10266" max="10266" width="1.33203125" style="4" customWidth="1"/>
    <col min="10267" max="10270" width="2.88671875" style="4"/>
    <col min="10271" max="10271" width="2.44140625" style="4" bestFit="1" customWidth="1"/>
    <col min="10272" max="10272" width="2.88671875" style="4"/>
    <col min="10273" max="10273" width="3.6640625" style="4" bestFit="1" customWidth="1"/>
    <col min="10274" max="10274" width="1" style="4" customWidth="1"/>
    <col min="10275" max="10275" width="2.88671875" style="4"/>
    <col min="10276" max="10276" width="1" style="4" customWidth="1"/>
    <col min="10277" max="10496" width="2.88671875" style="4"/>
    <col min="10497" max="10497" width="20.21875" style="4" bestFit="1" customWidth="1"/>
    <col min="10498" max="10521" width="2.6640625" style="4" customWidth="1"/>
    <col min="10522" max="10522" width="1.33203125" style="4" customWidth="1"/>
    <col min="10523" max="10526" width="2.88671875" style="4"/>
    <col min="10527" max="10527" width="2.44140625" style="4" bestFit="1" customWidth="1"/>
    <col min="10528" max="10528" width="2.88671875" style="4"/>
    <col min="10529" max="10529" width="3.6640625" style="4" bestFit="1" customWidth="1"/>
    <col min="10530" max="10530" width="1" style="4" customWidth="1"/>
    <col min="10531" max="10531" width="2.88671875" style="4"/>
    <col min="10532" max="10532" width="1" style="4" customWidth="1"/>
    <col min="10533" max="10752" width="2.88671875" style="4"/>
    <col min="10753" max="10753" width="20.21875" style="4" bestFit="1" customWidth="1"/>
    <col min="10754" max="10777" width="2.6640625" style="4" customWidth="1"/>
    <col min="10778" max="10778" width="1.33203125" style="4" customWidth="1"/>
    <col min="10779" max="10782" width="2.88671875" style="4"/>
    <col min="10783" max="10783" width="2.44140625" style="4" bestFit="1" customWidth="1"/>
    <col min="10784" max="10784" width="2.88671875" style="4"/>
    <col min="10785" max="10785" width="3.6640625" style="4" bestFit="1" customWidth="1"/>
    <col min="10786" max="10786" width="1" style="4" customWidth="1"/>
    <col min="10787" max="10787" width="2.88671875" style="4"/>
    <col min="10788" max="10788" width="1" style="4" customWidth="1"/>
    <col min="10789" max="11008" width="2.88671875" style="4"/>
    <col min="11009" max="11009" width="20.21875" style="4" bestFit="1" customWidth="1"/>
    <col min="11010" max="11033" width="2.6640625" style="4" customWidth="1"/>
    <col min="11034" max="11034" width="1.33203125" style="4" customWidth="1"/>
    <col min="11035" max="11038" width="2.88671875" style="4"/>
    <col min="11039" max="11039" width="2.44140625" style="4" bestFit="1" customWidth="1"/>
    <col min="11040" max="11040" width="2.88671875" style="4"/>
    <col min="11041" max="11041" width="3.6640625" style="4" bestFit="1" customWidth="1"/>
    <col min="11042" max="11042" width="1" style="4" customWidth="1"/>
    <col min="11043" max="11043" width="2.88671875" style="4"/>
    <col min="11044" max="11044" width="1" style="4" customWidth="1"/>
    <col min="11045" max="11264" width="2.88671875" style="4"/>
    <col min="11265" max="11265" width="20.21875" style="4" bestFit="1" customWidth="1"/>
    <col min="11266" max="11289" width="2.6640625" style="4" customWidth="1"/>
    <col min="11290" max="11290" width="1.33203125" style="4" customWidth="1"/>
    <col min="11291" max="11294" width="2.88671875" style="4"/>
    <col min="11295" max="11295" width="2.44140625" style="4" bestFit="1" customWidth="1"/>
    <col min="11296" max="11296" width="2.88671875" style="4"/>
    <col min="11297" max="11297" width="3.6640625" style="4" bestFit="1" customWidth="1"/>
    <col min="11298" max="11298" width="1" style="4" customWidth="1"/>
    <col min="11299" max="11299" width="2.88671875" style="4"/>
    <col min="11300" max="11300" width="1" style="4" customWidth="1"/>
    <col min="11301" max="11520" width="2.88671875" style="4"/>
    <col min="11521" max="11521" width="20.21875" style="4" bestFit="1" customWidth="1"/>
    <col min="11522" max="11545" width="2.6640625" style="4" customWidth="1"/>
    <col min="11546" max="11546" width="1.33203125" style="4" customWidth="1"/>
    <col min="11547" max="11550" width="2.88671875" style="4"/>
    <col min="11551" max="11551" width="2.44140625" style="4" bestFit="1" customWidth="1"/>
    <col min="11552" max="11552" width="2.88671875" style="4"/>
    <col min="11553" max="11553" width="3.6640625" style="4" bestFit="1" customWidth="1"/>
    <col min="11554" max="11554" width="1" style="4" customWidth="1"/>
    <col min="11555" max="11555" width="2.88671875" style="4"/>
    <col min="11556" max="11556" width="1" style="4" customWidth="1"/>
    <col min="11557" max="11776" width="2.88671875" style="4"/>
    <col min="11777" max="11777" width="20.21875" style="4" bestFit="1" customWidth="1"/>
    <col min="11778" max="11801" width="2.6640625" style="4" customWidth="1"/>
    <col min="11802" max="11802" width="1.33203125" style="4" customWidth="1"/>
    <col min="11803" max="11806" width="2.88671875" style="4"/>
    <col min="11807" max="11807" width="2.44140625" style="4" bestFit="1" customWidth="1"/>
    <col min="11808" max="11808" width="2.88671875" style="4"/>
    <col min="11809" max="11809" width="3.6640625" style="4" bestFit="1" customWidth="1"/>
    <col min="11810" max="11810" width="1" style="4" customWidth="1"/>
    <col min="11811" max="11811" width="2.88671875" style="4"/>
    <col min="11812" max="11812" width="1" style="4" customWidth="1"/>
    <col min="11813" max="12032" width="2.88671875" style="4"/>
    <col min="12033" max="12033" width="20.21875" style="4" bestFit="1" customWidth="1"/>
    <col min="12034" max="12057" width="2.6640625" style="4" customWidth="1"/>
    <col min="12058" max="12058" width="1.33203125" style="4" customWidth="1"/>
    <col min="12059" max="12062" width="2.88671875" style="4"/>
    <col min="12063" max="12063" width="2.44140625" style="4" bestFit="1" customWidth="1"/>
    <col min="12064" max="12064" width="2.88671875" style="4"/>
    <col min="12065" max="12065" width="3.6640625" style="4" bestFit="1" customWidth="1"/>
    <col min="12066" max="12066" width="1" style="4" customWidth="1"/>
    <col min="12067" max="12067" width="2.88671875" style="4"/>
    <col min="12068" max="12068" width="1" style="4" customWidth="1"/>
    <col min="12069" max="12288" width="2.88671875" style="4"/>
    <col min="12289" max="12289" width="20.21875" style="4" bestFit="1" customWidth="1"/>
    <col min="12290" max="12313" width="2.6640625" style="4" customWidth="1"/>
    <col min="12314" max="12314" width="1.33203125" style="4" customWidth="1"/>
    <col min="12315" max="12318" width="2.88671875" style="4"/>
    <col min="12319" max="12319" width="2.44140625" style="4" bestFit="1" customWidth="1"/>
    <col min="12320" max="12320" width="2.88671875" style="4"/>
    <col min="12321" max="12321" width="3.6640625" style="4" bestFit="1" customWidth="1"/>
    <col min="12322" max="12322" width="1" style="4" customWidth="1"/>
    <col min="12323" max="12323" width="2.88671875" style="4"/>
    <col min="12324" max="12324" width="1" style="4" customWidth="1"/>
    <col min="12325" max="12544" width="2.88671875" style="4"/>
    <col min="12545" max="12545" width="20.21875" style="4" bestFit="1" customWidth="1"/>
    <col min="12546" max="12569" width="2.6640625" style="4" customWidth="1"/>
    <col min="12570" max="12570" width="1.33203125" style="4" customWidth="1"/>
    <col min="12571" max="12574" width="2.88671875" style="4"/>
    <col min="12575" max="12575" width="2.44140625" style="4" bestFit="1" customWidth="1"/>
    <col min="12576" max="12576" width="2.88671875" style="4"/>
    <col min="12577" max="12577" width="3.6640625" style="4" bestFit="1" customWidth="1"/>
    <col min="12578" max="12578" width="1" style="4" customWidth="1"/>
    <col min="12579" max="12579" width="2.88671875" style="4"/>
    <col min="12580" max="12580" width="1" style="4" customWidth="1"/>
    <col min="12581" max="12800" width="2.88671875" style="4"/>
    <col min="12801" max="12801" width="20.21875" style="4" bestFit="1" customWidth="1"/>
    <col min="12802" max="12825" width="2.6640625" style="4" customWidth="1"/>
    <col min="12826" max="12826" width="1.33203125" style="4" customWidth="1"/>
    <col min="12827" max="12830" width="2.88671875" style="4"/>
    <col min="12831" max="12831" width="2.44140625" style="4" bestFit="1" customWidth="1"/>
    <col min="12832" max="12832" width="2.88671875" style="4"/>
    <col min="12833" max="12833" width="3.6640625" style="4" bestFit="1" customWidth="1"/>
    <col min="12834" max="12834" width="1" style="4" customWidth="1"/>
    <col min="12835" max="12835" width="2.88671875" style="4"/>
    <col min="12836" max="12836" width="1" style="4" customWidth="1"/>
    <col min="12837" max="13056" width="2.88671875" style="4"/>
    <col min="13057" max="13057" width="20.21875" style="4" bestFit="1" customWidth="1"/>
    <col min="13058" max="13081" width="2.6640625" style="4" customWidth="1"/>
    <col min="13082" max="13082" width="1.33203125" style="4" customWidth="1"/>
    <col min="13083" max="13086" width="2.88671875" style="4"/>
    <col min="13087" max="13087" width="2.44140625" style="4" bestFit="1" customWidth="1"/>
    <col min="13088" max="13088" width="2.88671875" style="4"/>
    <col min="13089" max="13089" width="3.6640625" style="4" bestFit="1" customWidth="1"/>
    <col min="13090" max="13090" width="1" style="4" customWidth="1"/>
    <col min="13091" max="13091" width="2.88671875" style="4"/>
    <col min="13092" max="13092" width="1" style="4" customWidth="1"/>
    <col min="13093" max="13312" width="2.88671875" style="4"/>
    <col min="13313" max="13313" width="20.21875" style="4" bestFit="1" customWidth="1"/>
    <col min="13314" max="13337" width="2.6640625" style="4" customWidth="1"/>
    <col min="13338" max="13338" width="1.33203125" style="4" customWidth="1"/>
    <col min="13339" max="13342" width="2.88671875" style="4"/>
    <col min="13343" max="13343" width="2.44140625" style="4" bestFit="1" customWidth="1"/>
    <col min="13344" max="13344" width="2.88671875" style="4"/>
    <col min="13345" max="13345" width="3.6640625" style="4" bestFit="1" customWidth="1"/>
    <col min="13346" max="13346" width="1" style="4" customWidth="1"/>
    <col min="13347" max="13347" width="2.88671875" style="4"/>
    <col min="13348" max="13348" width="1" style="4" customWidth="1"/>
    <col min="13349" max="13568" width="2.88671875" style="4"/>
    <col min="13569" max="13569" width="20.21875" style="4" bestFit="1" customWidth="1"/>
    <col min="13570" max="13593" width="2.6640625" style="4" customWidth="1"/>
    <col min="13594" max="13594" width="1.33203125" style="4" customWidth="1"/>
    <col min="13595" max="13598" width="2.88671875" style="4"/>
    <col min="13599" max="13599" width="2.44140625" style="4" bestFit="1" customWidth="1"/>
    <col min="13600" max="13600" width="2.88671875" style="4"/>
    <col min="13601" max="13601" width="3.6640625" style="4" bestFit="1" customWidth="1"/>
    <col min="13602" max="13602" width="1" style="4" customWidth="1"/>
    <col min="13603" max="13603" width="2.88671875" style="4"/>
    <col min="13604" max="13604" width="1" style="4" customWidth="1"/>
    <col min="13605" max="13824" width="2.88671875" style="4"/>
    <col min="13825" max="13825" width="20.21875" style="4" bestFit="1" customWidth="1"/>
    <col min="13826" max="13849" width="2.6640625" style="4" customWidth="1"/>
    <col min="13850" max="13850" width="1.33203125" style="4" customWidth="1"/>
    <col min="13851" max="13854" width="2.88671875" style="4"/>
    <col min="13855" max="13855" width="2.44140625" style="4" bestFit="1" customWidth="1"/>
    <col min="13856" max="13856" width="2.88671875" style="4"/>
    <col min="13857" max="13857" width="3.6640625" style="4" bestFit="1" customWidth="1"/>
    <col min="13858" max="13858" width="1" style="4" customWidth="1"/>
    <col min="13859" max="13859" width="2.88671875" style="4"/>
    <col min="13860" max="13860" width="1" style="4" customWidth="1"/>
    <col min="13861" max="14080" width="2.88671875" style="4"/>
    <col min="14081" max="14081" width="20.21875" style="4" bestFit="1" customWidth="1"/>
    <col min="14082" max="14105" width="2.6640625" style="4" customWidth="1"/>
    <col min="14106" max="14106" width="1.33203125" style="4" customWidth="1"/>
    <col min="14107" max="14110" width="2.88671875" style="4"/>
    <col min="14111" max="14111" width="2.44140625" style="4" bestFit="1" customWidth="1"/>
    <col min="14112" max="14112" width="2.88671875" style="4"/>
    <col min="14113" max="14113" width="3.6640625" style="4" bestFit="1" customWidth="1"/>
    <col min="14114" max="14114" width="1" style="4" customWidth="1"/>
    <col min="14115" max="14115" width="2.88671875" style="4"/>
    <col min="14116" max="14116" width="1" style="4" customWidth="1"/>
    <col min="14117" max="14336" width="2.88671875" style="4"/>
    <col min="14337" max="14337" width="20.21875" style="4" bestFit="1" customWidth="1"/>
    <col min="14338" max="14361" width="2.6640625" style="4" customWidth="1"/>
    <col min="14362" max="14362" width="1.33203125" style="4" customWidth="1"/>
    <col min="14363" max="14366" width="2.88671875" style="4"/>
    <col min="14367" max="14367" width="2.44140625" style="4" bestFit="1" customWidth="1"/>
    <col min="14368" max="14368" width="2.88671875" style="4"/>
    <col min="14369" max="14369" width="3.6640625" style="4" bestFit="1" customWidth="1"/>
    <col min="14370" max="14370" width="1" style="4" customWidth="1"/>
    <col min="14371" max="14371" width="2.88671875" style="4"/>
    <col min="14372" max="14372" width="1" style="4" customWidth="1"/>
    <col min="14373" max="14592" width="2.88671875" style="4"/>
    <col min="14593" max="14593" width="20.21875" style="4" bestFit="1" customWidth="1"/>
    <col min="14594" max="14617" width="2.6640625" style="4" customWidth="1"/>
    <col min="14618" max="14618" width="1.33203125" style="4" customWidth="1"/>
    <col min="14619" max="14622" width="2.88671875" style="4"/>
    <col min="14623" max="14623" width="2.44140625" style="4" bestFit="1" customWidth="1"/>
    <col min="14624" max="14624" width="2.88671875" style="4"/>
    <col min="14625" max="14625" width="3.6640625" style="4" bestFit="1" customWidth="1"/>
    <col min="14626" max="14626" width="1" style="4" customWidth="1"/>
    <col min="14627" max="14627" width="2.88671875" style="4"/>
    <col min="14628" max="14628" width="1" style="4" customWidth="1"/>
    <col min="14629" max="14848" width="2.88671875" style="4"/>
    <col min="14849" max="14849" width="20.21875" style="4" bestFit="1" customWidth="1"/>
    <col min="14850" max="14873" width="2.6640625" style="4" customWidth="1"/>
    <col min="14874" max="14874" width="1.33203125" style="4" customWidth="1"/>
    <col min="14875" max="14878" width="2.88671875" style="4"/>
    <col min="14879" max="14879" width="2.44140625" style="4" bestFit="1" customWidth="1"/>
    <col min="14880" max="14880" width="2.88671875" style="4"/>
    <col min="14881" max="14881" width="3.6640625" style="4" bestFit="1" customWidth="1"/>
    <col min="14882" max="14882" width="1" style="4" customWidth="1"/>
    <col min="14883" max="14883" width="2.88671875" style="4"/>
    <col min="14884" max="14884" width="1" style="4" customWidth="1"/>
    <col min="14885" max="15104" width="2.88671875" style="4"/>
    <col min="15105" max="15105" width="20.21875" style="4" bestFit="1" customWidth="1"/>
    <col min="15106" max="15129" width="2.6640625" style="4" customWidth="1"/>
    <col min="15130" max="15130" width="1.33203125" style="4" customWidth="1"/>
    <col min="15131" max="15134" width="2.88671875" style="4"/>
    <col min="15135" max="15135" width="2.44140625" style="4" bestFit="1" customWidth="1"/>
    <col min="15136" max="15136" width="2.88671875" style="4"/>
    <col min="15137" max="15137" width="3.6640625" style="4" bestFit="1" customWidth="1"/>
    <col min="15138" max="15138" width="1" style="4" customWidth="1"/>
    <col min="15139" max="15139" width="2.88671875" style="4"/>
    <col min="15140" max="15140" width="1" style="4" customWidth="1"/>
    <col min="15141" max="15360" width="2.88671875" style="4"/>
    <col min="15361" max="15361" width="20.21875" style="4" bestFit="1" customWidth="1"/>
    <col min="15362" max="15385" width="2.6640625" style="4" customWidth="1"/>
    <col min="15386" max="15386" width="1.33203125" style="4" customWidth="1"/>
    <col min="15387" max="15390" width="2.88671875" style="4"/>
    <col min="15391" max="15391" width="2.44140625" style="4" bestFit="1" customWidth="1"/>
    <col min="15392" max="15392" width="2.88671875" style="4"/>
    <col min="15393" max="15393" width="3.6640625" style="4" bestFit="1" customWidth="1"/>
    <col min="15394" max="15394" width="1" style="4" customWidth="1"/>
    <col min="15395" max="15395" width="2.88671875" style="4"/>
    <col min="15396" max="15396" width="1" style="4" customWidth="1"/>
    <col min="15397" max="15616" width="2.88671875" style="4"/>
    <col min="15617" max="15617" width="20.21875" style="4" bestFit="1" customWidth="1"/>
    <col min="15618" max="15641" width="2.6640625" style="4" customWidth="1"/>
    <col min="15642" max="15642" width="1.33203125" style="4" customWidth="1"/>
    <col min="15643" max="15646" width="2.88671875" style="4"/>
    <col min="15647" max="15647" width="2.44140625" style="4" bestFit="1" customWidth="1"/>
    <col min="15648" max="15648" width="2.88671875" style="4"/>
    <col min="15649" max="15649" width="3.6640625" style="4" bestFit="1" customWidth="1"/>
    <col min="15650" max="15650" width="1" style="4" customWidth="1"/>
    <col min="15651" max="15651" width="2.88671875" style="4"/>
    <col min="15652" max="15652" width="1" style="4" customWidth="1"/>
    <col min="15653" max="15872" width="2.88671875" style="4"/>
    <col min="15873" max="15873" width="20.21875" style="4" bestFit="1" customWidth="1"/>
    <col min="15874" max="15897" width="2.6640625" style="4" customWidth="1"/>
    <col min="15898" max="15898" width="1.33203125" style="4" customWidth="1"/>
    <col min="15899" max="15902" width="2.88671875" style="4"/>
    <col min="15903" max="15903" width="2.44140625" style="4" bestFit="1" customWidth="1"/>
    <col min="15904" max="15904" width="2.88671875" style="4"/>
    <col min="15905" max="15905" width="3.6640625" style="4" bestFit="1" customWidth="1"/>
    <col min="15906" max="15906" width="1" style="4" customWidth="1"/>
    <col min="15907" max="15907" width="2.88671875" style="4"/>
    <col min="15908" max="15908" width="1" style="4" customWidth="1"/>
    <col min="15909" max="16128" width="2.88671875" style="4"/>
    <col min="16129" max="16129" width="20.21875" style="4" bestFit="1" customWidth="1"/>
    <col min="16130" max="16153" width="2.6640625" style="4" customWidth="1"/>
    <col min="16154" max="16154" width="1.33203125" style="4" customWidth="1"/>
    <col min="16155" max="16158" width="2.88671875" style="4"/>
    <col min="16159" max="16159" width="2.44140625" style="4" bestFit="1" customWidth="1"/>
    <col min="16160" max="16160" width="2.88671875" style="4"/>
    <col min="16161" max="16161" width="3.6640625" style="4" bestFit="1" customWidth="1"/>
    <col min="16162" max="16162" width="1" style="4" customWidth="1"/>
    <col min="16163" max="16163" width="2.88671875" style="4"/>
    <col min="16164" max="16164" width="1" style="4" customWidth="1"/>
    <col min="16165" max="16384" width="2.88671875" style="4"/>
  </cols>
  <sheetData>
    <row r="1" spans="1:37" ht="16.2" thickBot="1" x14ac:dyDescent="0.35">
      <c r="A1" s="3" t="s">
        <v>42</v>
      </c>
      <c r="AA1" s="5">
        <v>36892</v>
      </c>
      <c r="AB1" s="6"/>
      <c r="AC1" s="6"/>
      <c r="AD1" s="6"/>
      <c r="AE1" s="6"/>
      <c r="AF1" s="6"/>
      <c r="AG1" s="6"/>
      <c r="AI1" s="7"/>
      <c r="AJ1" s="8"/>
    </row>
    <row r="2" spans="1:37" ht="33.75" customHeight="1" thickTop="1" thickBot="1" x14ac:dyDescent="0.35">
      <c r="A2" s="9" t="s">
        <v>43</v>
      </c>
      <c r="B2" s="10" t="str">
        <f>(A3)</f>
        <v>Fülöp Elemér</v>
      </c>
      <c r="C2" s="11"/>
      <c r="D2" s="10"/>
      <c r="E2" s="10"/>
      <c r="F2" s="12" t="str">
        <f>(A4)</f>
        <v>Terjék Zsolt</v>
      </c>
      <c r="G2" s="10"/>
      <c r="H2" s="10"/>
      <c r="I2" s="10"/>
      <c r="J2" s="12" t="str">
        <f>(A5)</f>
        <v>Kovács Péter</v>
      </c>
      <c r="K2" s="10"/>
      <c r="L2" s="10"/>
      <c r="M2" s="10"/>
      <c r="N2" s="12" t="str">
        <f>(A6)</f>
        <v>Lukács László</v>
      </c>
      <c r="O2" s="10"/>
      <c r="P2" s="10"/>
      <c r="Q2" s="10"/>
      <c r="R2" s="12" t="str">
        <f>(A7)</f>
        <v>Csekei Zoltán</v>
      </c>
      <c r="S2" s="10"/>
      <c r="T2" s="10"/>
      <c r="U2" s="10"/>
      <c r="V2" s="12" t="str">
        <f>(A8)</f>
        <v>Gyozsán Zoltán</v>
      </c>
      <c r="W2" s="10"/>
      <c r="X2" s="10"/>
      <c r="Y2" s="10"/>
      <c r="Z2" s="13"/>
      <c r="AA2" s="14" t="s">
        <v>44</v>
      </c>
      <c r="AB2" s="15" t="s">
        <v>45</v>
      </c>
      <c r="AC2" s="15" t="s">
        <v>46</v>
      </c>
      <c r="AD2" s="15" t="s">
        <v>47</v>
      </c>
      <c r="AE2" s="16" t="s">
        <v>48</v>
      </c>
      <c r="AF2" s="16" t="s">
        <v>49</v>
      </c>
      <c r="AG2" s="17" t="s">
        <v>50</v>
      </c>
      <c r="AI2" s="18" t="s">
        <v>51</v>
      </c>
      <c r="AJ2" s="19"/>
      <c r="AK2" s="20" t="s">
        <v>52</v>
      </c>
    </row>
    <row r="3" spans="1:37" ht="16.2" thickTop="1" x14ac:dyDescent="0.3">
      <c r="A3" s="21" t="s">
        <v>13</v>
      </c>
      <c r="B3" s="22"/>
      <c r="C3" s="23"/>
      <c r="D3" s="23"/>
      <c r="E3" s="23"/>
      <c r="F3" s="24">
        <v>1</v>
      </c>
      <c r="G3" s="25">
        <f>(N10)</f>
        <v>2</v>
      </c>
      <c r="H3" s="25">
        <f>(P10)</f>
        <v>1</v>
      </c>
      <c r="I3" s="26" t="str">
        <f>IF(G3=".","-",IF(G3&gt;H3,"g",IF(G3=H3,"d","v")))</f>
        <v>g</v>
      </c>
      <c r="J3" s="24">
        <v>2</v>
      </c>
      <c r="K3" s="25">
        <f>(N16)</f>
        <v>5</v>
      </c>
      <c r="L3" s="25">
        <f>(P16)</f>
        <v>0</v>
      </c>
      <c r="M3" s="26" t="str">
        <f>IF(K3=".","-",IF(K3&gt;L3,"g",IF(K3=L3,"d","v")))</f>
        <v>g</v>
      </c>
      <c r="N3" s="24">
        <v>3</v>
      </c>
      <c r="O3" s="25">
        <f>(N19)</f>
        <v>2</v>
      </c>
      <c r="P3" s="25">
        <f>(P19)</f>
        <v>1</v>
      </c>
      <c r="Q3" s="26" t="str">
        <f>IF(O3=".","-",IF(O3&gt;P3,"g",IF(O3=P3,"d","v")))</f>
        <v>g</v>
      </c>
      <c r="R3" s="24">
        <v>4</v>
      </c>
      <c r="S3" s="25">
        <f>(N24)</f>
        <v>0</v>
      </c>
      <c r="T3" s="25">
        <f>(P24)</f>
        <v>0</v>
      </c>
      <c r="U3" s="26" t="str">
        <f>IF(S3=".","-",IF(S3&gt;T3,"g",IF(S3=T3,"d","v")))</f>
        <v>d</v>
      </c>
      <c r="V3" s="24">
        <v>5</v>
      </c>
      <c r="W3" s="25">
        <f>(N26)</f>
        <v>3</v>
      </c>
      <c r="X3" s="25">
        <f>(P26)</f>
        <v>2</v>
      </c>
      <c r="Y3" s="26" t="str">
        <f>IF(W3=".","-",IF(W3&gt;X3,"g",IF(W3=X3,"d","v")))</f>
        <v>g</v>
      </c>
      <c r="Z3" s="27"/>
      <c r="AA3" s="28">
        <f t="shared" ref="AA3:AA8" si="0">SUM(AB3:AD3)</f>
        <v>5</v>
      </c>
      <c r="AB3" s="29">
        <f t="shared" ref="AB3:AB8" si="1">COUNTIF(B3:Y3,"g")</f>
        <v>4</v>
      </c>
      <c r="AC3" s="29">
        <f t="shared" ref="AC3:AC8" si="2">COUNTIF(B3:Y3,"d")</f>
        <v>1</v>
      </c>
      <c r="AD3" s="29">
        <f t="shared" ref="AD3:AD8" si="3">COUNTIF(B3:Y3,"v")</f>
        <v>0</v>
      </c>
      <c r="AE3" s="30">
        <f>SUM(IF(G3&lt;&gt;".",G3)+IF(K3&lt;&gt;".",K3)+IF(O3&lt;&gt;".",O3)+IF(S3&lt;&gt;".",S3)+IF(W3&lt;&gt;".",W3))</f>
        <v>12</v>
      </c>
      <c r="AF3" s="30">
        <f>SUM(IF(H3&lt;&gt;".",H3)+IF(L3&lt;&gt;".",L3)+IF(P3&lt;&gt;".",P3)+IF(T3&lt;&gt;".",T3)+IF(X3&lt;&gt;".",X3))</f>
        <v>4</v>
      </c>
      <c r="AG3" s="31">
        <f t="shared" ref="AG3:AG8" si="4">SUM(AB3*3+AC3*1)</f>
        <v>13</v>
      </c>
      <c r="AI3" s="32">
        <f t="shared" ref="AI3:AI8" si="5">RANK(AG3,$AG$3:$AG$8,0)</f>
        <v>1</v>
      </c>
      <c r="AJ3" s="33"/>
      <c r="AK3" s="34">
        <f t="shared" ref="AK3:AK8" si="6">SUM(AE3-AF3)</f>
        <v>8</v>
      </c>
    </row>
    <row r="4" spans="1:37" ht="15.6" x14ac:dyDescent="0.3">
      <c r="A4" s="35" t="s">
        <v>5</v>
      </c>
      <c r="B4" s="36">
        <v>1</v>
      </c>
      <c r="C4" s="37">
        <f>(P10)</f>
        <v>1</v>
      </c>
      <c r="D4" s="37">
        <f>(N10)</f>
        <v>2</v>
      </c>
      <c r="E4" s="38" t="str">
        <f>IF(C4=".","-",IF(C4&gt;D4,"g",IF(C4=D4,"d","v")))</f>
        <v>v</v>
      </c>
      <c r="F4" s="39"/>
      <c r="G4" s="40"/>
      <c r="H4" s="40"/>
      <c r="I4" s="40"/>
      <c r="J4" s="36">
        <v>3</v>
      </c>
      <c r="K4" s="37">
        <f>(N18)</f>
        <v>7</v>
      </c>
      <c r="L4" s="37">
        <f>(P18)</f>
        <v>4</v>
      </c>
      <c r="M4" s="38" t="str">
        <f>IF(K4=".","-",IF(K4&gt;L4,"g",IF(K4=L4,"d","v")))</f>
        <v>g</v>
      </c>
      <c r="N4" s="36">
        <v>4</v>
      </c>
      <c r="O4" s="37">
        <f>(N23)</f>
        <v>2</v>
      </c>
      <c r="P4" s="37">
        <f>(P23)</f>
        <v>3</v>
      </c>
      <c r="Q4" s="38" t="str">
        <f>IF(O4=".","-",IF(O4&gt;P4,"g",IF(O4=P4,"d","v")))</f>
        <v>v</v>
      </c>
      <c r="R4" s="36">
        <v>5</v>
      </c>
      <c r="S4" s="37">
        <f>(N28)</f>
        <v>2</v>
      </c>
      <c r="T4" s="37">
        <f>(P28)</f>
        <v>1</v>
      </c>
      <c r="U4" s="38" t="str">
        <f>IF(S4=".","-",IF(S4&gt;T4,"g",IF(S4=T4,"d","v")))</f>
        <v>g</v>
      </c>
      <c r="V4" s="36">
        <v>2</v>
      </c>
      <c r="W4" s="37">
        <f>(N15)</f>
        <v>2</v>
      </c>
      <c r="X4" s="37">
        <f>(P15)</f>
        <v>1</v>
      </c>
      <c r="Y4" s="38" t="str">
        <f>IF(W4=".","-",IF(W4&gt;X4,"g",IF(W4=X4,"d","v")))</f>
        <v>g</v>
      </c>
      <c r="Z4" s="41"/>
      <c r="AA4" s="42">
        <f t="shared" si="0"/>
        <v>5</v>
      </c>
      <c r="AB4" s="43">
        <f t="shared" si="1"/>
        <v>3</v>
      </c>
      <c r="AC4" s="43">
        <f t="shared" si="2"/>
        <v>0</v>
      </c>
      <c r="AD4" s="43">
        <f t="shared" si="3"/>
        <v>2</v>
      </c>
      <c r="AE4" s="44">
        <f>SUM(IF(C4&lt;&gt;".",C4)+IF(K4&lt;&gt;".",K4)+IF(O4&lt;&gt;".",O4)+IF(S4&lt;&gt;".",S4)+IF(W4&lt;&gt;".",W4))</f>
        <v>14</v>
      </c>
      <c r="AF4" s="44">
        <f>SUM(IF(D4&lt;&gt;".",D4)+IF(L4&lt;&gt;".",L4)+IF(P4&lt;&gt;".",P4)+IF(T4&lt;&gt;".",T4)+IF(X4&lt;&gt;".",X4))</f>
        <v>11</v>
      </c>
      <c r="AG4" s="45">
        <f t="shared" si="4"/>
        <v>9</v>
      </c>
      <c r="AI4" s="32">
        <f t="shared" si="5"/>
        <v>2</v>
      </c>
      <c r="AJ4" s="33"/>
      <c r="AK4" s="34">
        <f t="shared" si="6"/>
        <v>3</v>
      </c>
    </row>
    <row r="5" spans="1:37" ht="15.6" x14ac:dyDescent="0.3">
      <c r="A5" s="35" t="s">
        <v>2</v>
      </c>
      <c r="B5" s="36">
        <v>2</v>
      </c>
      <c r="C5" s="37">
        <f>(P16)</f>
        <v>0</v>
      </c>
      <c r="D5" s="37">
        <f>(N16)</f>
        <v>5</v>
      </c>
      <c r="E5" s="38" t="str">
        <f>IF(C5=".","-",IF(C5&gt;D5,"g",IF(C5=D5,"d","v")))</f>
        <v>v</v>
      </c>
      <c r="F5" s="36">
        <v>3</v>
      </c>
      <c r="G5" s="37">
        <f>(P18)</f>
        <v>4</v>
      </c>
      <c r="H5" s="37">
        <f>(N18)</f>
        <v>7</v>
      </c>
      <c r="I5" s="38" t="str">
        <f>IF(G5=".","-",IF(G5&gt;H5,"g",IF(G5=H5,"d","v")))</f>
        <v>v</v>
      </c>
      <c r="J5" s="46"/>
      <c r="K5" s="40"/>
      <c r="L5" s="40"/>
      <c r="M5" s="40"/>
      <c r="N5" s="36">
        <v>5</v>
      </c>
      <c r="O5" s="37">
        <f>(N27)</f>
        <v>0</v>
      </c>
      <c r="P5" s="37">
        <f>(P27)</f>
        <v>0</v>
      </c>
      <c r="Q5" s="38" t="str">
        <f>IF(O5=".","-",IF(O5&gt;P5,"g",IF(O5=P5,"d","v")))</f>
        <v>d</v>
      </c>
      <c r="R5" s="36">
        <v>1</v>
      </c>
      <c r="S5" s="37">
        <f>(N11)</f>
        <v>1</v>
      </c>
      <c r="T5" s="37">
        <f>(P11)</f>
        <v>1</v>
      </c>
      <c r="U5" s="38" t="str">
        <f>IF(S5=".","-",IF(S5&gt;T5,"g",IF(S5=T5,"d","v")))</f>
        <v>d</v>
      </c>
      <c r="V5" s="36">
        <v>4</v>
      </c>
      <c r="W5" s="37">
        <f>(N22)</f>
        <v>2</v>
      </c>
      <c r="X5" s="37">
        <f>(P22)</f>
        <v>1</v>
      </c>
      <c r="Y5" s="38" t="str">
        <f>IF(W5=".","-",IF(W5&gt;X5,"g",IF(W5=X5,"d","v")))</f>
        <v>g</v>
      </c>
      <c r="Z5" s="41"/>
      <c r="AA5" s="42">
        <f t="shared" si="0"/>
        <v>5</v>
      </c>
      <c r="AB5" s="43">
        <f t="shared" si="1"/>
        <v>1</v>
      </c>
      <c r="AC5" s="43">
        <f t="shared" si="2"/>
        <v>2</v>
      </c>
      <c r="AD5" s="43">
        <f t="shared" si="3"/>
        <v>2</v>
      </c>
      <c r="AE5" s="44">
        <f>SUM(IF(C5&lt;&gt;".",C5)+IF(G5&lt;&gt;".",G5)+IF(O5&lt;&gt;".",O5)+IF(S5&lt;&gt;".",S5)+IF(W5&lt;&gt;".",W5))</f>
        <v>7</v>
      </c>
      <c r="AF5" s="44">
        <f>SUM(IF(H5&lt;&gt;".",H5)+IF(D5&lt;&gt;".",D5)+IF(P5&lt;&gt;".",P5)+IF(T5&lt;&gt;".",T5)+IF(X5&lt;&gt;".",X5))</f>
        <v>14</v>
      </c>
      <c r="AG5" s="45">
        <f t="shared" si="4"/>
        <v>5</v>
      </c>
      <c r="AI5" s="32">
        <f t="shared" si="5"/>
        <v>5</v>
      </c>
      <c r="AJ5" s="33"/>
      <c r="AK5" s="34">
        <f t="shared" si="6"/>
        <v>-7</v>
      </c>
    </row>
    <row r="6" spans="1:37" ht="15.6" x14ac:dyDescent="0.3">
      <c r="A6" s="35" t="s">
        <v>6</v>
      </c>
      <c r="B6" s="36">
        <v>3</v>
      </c>
      <c r="C6" s="37">
        <f>(P19)</f>
        <v>1</v>
      </c>
      <c r="D6" s="37">
        <f>(N19)</f>
        <v>2</v>
      </c>
      <c r="E6" s="38" t="str">
        <f>IF(C6=".","-",IF(C6&gt;D6,"g",IF(C6=D6,"d","v")))</f>
        <v>v</v>
      </c>
      <c r="F6" s="36">
        <v>4</v>
      </c>
      <c r="G6" s="37">
        <f>(P23)</f>
        <v>3</v>
      </c>
      <c r="H6" s="37">
        <f>(N23)</f>
        <v>2</v>
      </c>
      <c r="I6" s="38" t="str">
        <f>IF(G6=".","-",IF(G6&gt;H6,"g",IF(G6=H6,"d","v")))</f>
        <v>g</v>
      </c>
      <c r="J6" s="36">
        <v>5</v>
      </c>
      <c r="K6" s="37">
        <f>(P27)</f>
        <v>0</v>
      </c>
      <c r="L6" s="37">
        <f>(N27)</f>
        <v>0</v>
      </c>
      <c r="M6" s="38" t="str">
        <f>IF(K6=".","-",IF(K6&gt;L6,"g",IF(K6=L6,"d","v")))</f>
        <v>d</v>
      </c>
      <c r="N6" s="39"/>
      <c r="O6" s="40"/>
      <c r="P6" s="40"/>
      <c r="Q6" s="40"/>
      <c r="R6" s="36">
        <v>2</v>
      </c>
      <c r="S6" s="37">
        <f>(N14)</f>
        <v>0</v>
      </c>
      <c r="T6" s="37">
        <f>(P14)</f>
        <v>0</v>
      </c>
      <c r="U6" s="38" t="str">
        <f>IF(S6=".","-",IF(S6&gt;T6,"g",IF(S6=T6,"d","v")))</f>
        <v>d</v>
      </c>
      <c r="V6" s="36">
        <v>1</v>
      </c>
      <c r="W6" s="37">
        <f>(N12)</f>
        <v>3</v>
      </c>
      <c r="X6" s="37">
        <f>(P12)</f>
        <v>0</v>
      </c>
      <c r="Y6" s="38" t="str">
        <f>IF(W6=".","-",IF(W6&gt;X6,"g",IF(W6=X6,"d","v")))</f>
        <v>g</v>
      </c>
      <c r="Z6" s="41"/>
      <c r="AA6" s="42">
        <f t="shared" si="0"/>
        <v>5</v>
      </c>
      <c r="AB6" s="43">
        <f t="shared" si="1"/>
        <v>2</v>
      </c>
      <c r="AC6" s="43">
        <f t="shared" si="2"/>
        <v>2</v>
      </c>
      <c r="AD6" s="43">
        <f t="shared" si="3"/>
        <v>1</v>
      </c>
      <c r="AE6" s="44">
        <f>SUM(IF(G6&lt;&gt;".",G6)+IF(K6&lt;&gt;".",K6)+IF(C6&lt;&gt;".",C6)+IF(S6&lt;&gt;".",S6)+IF(W6&lt;&gt;".",W6))</f>
        <v>7</v>
      </c>
      <c r="AF6" s="44">
        <f>SUM(IF(H6&lt;&gt;".",H6)+IF(L6&lt;&gt;".",L6)+IF(D6&lt;&gt;".",D6)+IF(T6&lt;&gt;".",T6)+IF(X6&lt;&gt;".",X6))</f>
        <v>4</v>
      </c>
      <c r="AG6" s="45">
        <f t="shared" si="4"/>
        <v>8</v>
      </c>
      <c r="AI6" s="32">
        <f t="shared" si="5"/>
        <v>3</v>
      </c>
      <c r="AJ6" s="33"/>
      <c r="AK6" s="34">
        <f t="shared" si="6"/>
        <v>3</v>
      </c>
    </row>
    <row r="7" spans="1:37" ht="15.6" x14ac:dyDescent="0.3">
      <c r="A7" s="35" t="s">
        <v>11</v>
      </c>
      <c r="B7" s="36">
        <v>4</v>
      </c>
      <c r="C7" s="37">
        <f>(P24)</f>
        <v>0</v>
      </c>
      <c r="D7" s="37">
        <f>(N24)</f>
        <v>0</v>
      </c>
      <c r="E7" s="38" t="str">
        <f>IF(C7=".","-",IF(C7&gt;D7,"g",IF(C7=D7,"d","v")))</f>
        <v>d</v>
      </c>
      <c r="F7" s="36">
        <v>5</v>
      </c>
      <c r="G7" s="37">
        <f>(P28)</f>
        <v>1</v>
      </c>
      <c r="H7" s="37">
        <f>(N28)</f>
        <v>2</v>
      </c>
      <c r="I7" s="38" t="str">
        <f>IF(G7=".","-",IF(G7&gt;H7,"g",IF(G7=H7,"d","v")))</f>
        <v>v</v>
      </c>
      <c r="J7" s="36">
        <v>1</v>
      </c>
      <c r="K7" s="37">
        <f>(P11)</f>
        <v>1</v>
      </c>
      <c r="L7" s="37">
        <f>(N11)</f>
        <v>1</v>
      </c>
      <c r="M7" s="38" t="str">
        <f>IF(K7=".","-",IF(K7&gt;L7,"g",IF(K7=L7,"d","v")))</f>
        <v>d</v>
      </c>
      <c r="N7" s="47">
        <v>2</v>
      </c>
      <c r="O7" s="37">
        <f>(P14)</f>
        <v>0</v>
      </c>
      <c r="P7" s="37">
        <f>(N14)</f>
        <v>0</v>
      </c>
      <c r="Q7" s="38" t="str">
        <f>IF(O7=".","-",IF(O7&gt;P7,"g",IF(O7=P7,"d","v")))</f>
        <v>d</v>
      </c>
      <c r="R7" s="39"/>
      <c r="S7" s="40"/>
      <c r="T7" s="40"/>
      <c r="U7" s="40"/>
      <c r="V7" s="36">
        <v>3</v>
      </c>
      <c r="W7" s="37">
        <f>(N20)</f>
        <v>2</v>
      </c>
      <c r="X7" s="37">
        <f>(P20)</f>
        <v>0</v>
      </c>
      <c r="Y7" s="38" t="str">
        <f>IF(W7=".","-",IF(W7&gt;X7,"g",IF(W7=X7,"d","v")))</f>
        <v>g</v>
      </c>
      <c r="Z7" s="41"/>
      <c r="AA7" s="42">
        <f t="shared" si="0"/>
        <v>5</v>
      </c>
      <c r="AB7" s="43">
        <f t="shared" si="1"/>
        <v>1</v>
      </c>
      <c r="AC7" s="43">
        <f t="shared" si="2"/>
        <v>3</v>
      </c>
      <c r="AD7" s="43">
        <f t="shared" si="3"/>
        <v>1</v>
      </c>
      <c r="AE7" s="44">
        <f>SUM(IF(G7&lt;&gt;".",G7)+IF(K7&lt;&gt;".",K7)+IF(O7&lt;&gt;".",O7)+IF(C7&lt;&gt;".",C7)+IF(W7&lt;&gt;".",W7))</f>
        <v>4</v>
      </c>
      <c r="AF7" s="44">
        <f>SUM(IF(H7&lt;&gt;".",H7)+IF(L7&lt;&gt;".",L7)+IF(P7&lt;&gt;".",P7)+IF(D7&lt;&gt;".",D7)+IF(X7&lt;&gt;".",X7))</f>
        <v>3</v>
      </c>
      <c r="AG7" s="45">
        <f t="shared" si="4"/>
        <v>6</v>
      </c>
      <c r="AH7" s="48"/>
      <c r="AI7" s="32">
        <f t="shared" si="5"/>
        <v>4</v>
      </c>
      <c r="AJ7" s="33"/>
      <c r="AK7" s="34">
        <f t="shared" si="6"/>
        <v>1</v>
      </c>
    </row>
    <row r="8" spans="1:37" ht="16.2" thickBot="1" x14ac:dyDescent="0.35">
      <c r="A8" s="49" t="s">
        <v>20</v>
      </c>
      <c r="B8" s="50">
        <v>5</v>
      </c>
      <c r="C8" s="51">
        <f>(P26)</f>
        <v>2</v>
      </c>
      <c r="D8" s="51">
        <f>(N26)</f>
        <v>3</v>
      </c>
      <c r="E8" s="52" t="str">
        <f>IF(C8=".","-",IF(C8&gt;D8,"g",IF(C8=D8,"d","v")))</f>
        <v>v</v>
      </c>
      <c r="F8" s="50">
        <v>2</v>
      </c>
      <c r="G8" s="51">
        <f>(P15)</f>
        <v>1</v>
      </c>
      <c r="H8" s="51">
        <f>(N15)</f>
        <v>2</v>
      </c>
      <c r="I8" s="52" t="str">
        <f>IF(G8=".","-",IF(G8&gt;H8,"g",IF(G8=H8,"d","v")))</f>
        <v>v</v>
      </c>
      <c r="J8" s="50">
        <v>4</v>
      </c>
      <c r="K8" s="51">
        <f>(P22)</f>
        <v>1</v>
      </c>
      <c r="L8" s="51">
        <f>(N22)</f>
        <v>2</v>
      </c>
      <c r="M8" s="52" t="str">
        <f>IF(K8=".","-",IF(K8&gt;L8,"g",IF(K8=L8,"d","v")))</f>
        <v>v</v>
      </c>
      <c r="N8" s="53">
        <v>1</v>
      </c>
      <c r="O8" s="51">
        <f>(X6)</f>
        <v>0</v>
      </c>
      <c r="P8" s="51">
        <f>(W6)</f>
        <v>3</v>
      </c>
      <c r="Q8" s="52" t="str">
        <f>IF(O8=".","-",IF(O8&gt;P8,"g",IF(O8=P8,"d","v")))</f>
        <v>v</v>
      </c>
      <c r="R8" s="50">
        <v>3</v>
      </c>
      <c r="S8" s="51">
        <f>(P20)</f>
        <v>0</v>
      </c>
      <c r="T8" s="51">
        <f>(N20)</f>
        <v>2</v>
      </c>
      <c r="U8" s="52" t="str">
        <f>IF(S8=".","-",IF(S8&gt;T8,"g",IF(S8=T8,"d","v")))</f>
        <v>v</v>
      </c>
      <c r="V8" s="54"/>
      <c r="W8" s="55"/>
      <c r="X8" s="55"/>
      <c r="Y8" s="55"/>
      <c r="Z8" s="13"/>
      <c r="AA8" s="56">
        <f t="shared" si="0"/>
        <v>5</v>
      </c>
      <c r="AB8" s="57">
        <f t="shared" si="1"/>
        <v>0</v>
      </c>
      <c r="AC8" s="57">
        <f t="shared" si="2"/>
        <v>0</v>
      </c>
      <c r="AD8" s="57">
        <f t="shared" si="3"/>
        <v>5</v>
      </c>
      <c r="AE8" s="58">
        <f>SUM(IF(G8&lt;&gt;".",G8)+IF(K8&lt;&gt;".",K8)+IF(O8&lt;&gt;".",O8)+IF(S8&lt;&gt;".",S8)+IF(C8&lt;&gt;".",C8))</f>
        <v>4</v>
      </c>
      <c r="AF8" s="58">
        <f>SUM(IF(H8&lt;&gt;".",H8)+IF(L8&lt;&gt;".",L8)+IF(P8&lt;&gt;".",P8)+IF(T8&lt;&gt;".",T8)+IF(D8&lt;&gt;".",D8))</f>
        <v>12</v>
      </c>
      <c r="AG8" s="59">
        <f t="shared" si="4"/>
        <v>0</v>
      </c>
      <c r="AI8" s="60">
        <f t="shared" si="5"/>
        <v>6</v>
      </c>
      <c r="AJ8" s="33"/>
      <c r="AK8" s="34">
        <f t="shared" si="6"/>
        <v>-8</v>
      </c>
    </row>
    <row r="9" spans="1:37" ht="3.75" customHeight="1" thickTop="1" x14ac:dyDescent="0.25">
      <c r="B9" s="61"/>
      <c r="C9" s="62"/>
      <c r="D9" s="62"/>
      <c r="E9" s="63"/>
      <c r="F9" s="61"/>
      <c r="G9" s="62"/>
      <c r="H9" s="62"/>
      <c r="I9" s="63"/>
      <c r="J9" s="61"/>
      <c r="K9" s="62"/>
      <c r="L9" s="62"/>
      <c r="M9" s="63"/>
      <c r="N9" s="61"/>
      <c r="O9" s="62"/>
      <c r="P9" s="62"/>
      <c r="Q9" s="63"/>
      <c r="R9" s="61"/>
      <c r="S9" s="62"/>
      <c r="T9" s="62"/>
      <c r="U9" s="63"/>
      <c r="AA9" s="64"/>
      <c r="AB9" s="7"/>
      <c r="AC9" s="7"/>
      <c r="AD9" s="7"/>
      <c r="AE9" s="65"/>
      <c r="AF9" s="65"/>
      <c r="AG9" s="66"/>
    </row>
    <row r="10" spans="1:37" ht="24.6" x14ac:dyDescent="0.4">
      <c r="A10" s="67">
        <v>1</v>
      </c>
      <c r="B10" s="68"/>
      <c r="D10" s="8"/>
      <c r="K10" s="69"/>
      <c r="L10" s="70" t="str">
        <f>($A$3)</f>
        <v>Fülöp Elemér</v>
      </c>
      <c r="M10" s="69"/>
      <c r="N10" s="71">
        <v>2</v>
      </c>
      <c r="O10" s="72" t="s">
        <v>53</v>
      </c>
      <c r="P10" s="71">
        <v>1</v>
      </c>
      <c r="R10" s="73" t="str">
        <f>($A$4)</f>
        <v>Terjék Zsolt</v>
      </c>
      <c r="AI10" s="74"/>
    </row>
    <row r="11" spans="1:37" ht="20.399999999999999" x14ac:dyDescent="0.35">
      <c r="A11" s="61"/>
      <c r="B11" s="75"/>
      <c r="L11" s="70" t="str">
        <f>($A$5)</f>
        <v>Kovács Péter</v>
      </c>
      <c r="N11" s="71">
        <v>1</v>
      </c>
      <c r="O11" s="72" t="s">
        <v>53</v>
      </c>
      <c r="P11" s="71">
        <v>1</v>
      </c>
      <c r="R11" s="73" t="str">
        <f>($A$7)</f>
        <v>Csekei Zoltán</v>
      </c>
      <c r="AI11" s="74"/>
    </row>
    <row r="12" spans="1:37" ht="20.399999999999999" x14ac:dyDescent="0.35">
      <c r="A12" s="61"/>
      <c r="B12" s="75"/>
      <c r="D12" s="8"/>
      <c r="L12" s="70" t="str">
        <f>($A$6)</f>
        <v>Lukács László</v>
      </c>
      <c r="N12" s="71">
        <v>3</v>
      </c>
      <c r="O12" s="72" t="s">
        <v>53</v>
      </c>
      <c r="P12" s="71">
        <v>0</v>
      </c>
      <c r="Q12" s="76"/>
      <c r="R12" s="73" t="str">
        <f>($A$8)</f>
        <v>Gyozsán Zoltán</v>
      </c>
      <c r="AI12" s="74"/>
    </row>
    <row r="13" spans="1:37" ht="3.75" customHeight="1" x14ac:dyDescent="0.4">
      <c r="A13" s="61"/>
      <c r="B13" s="75"/>
      <c r="C13" s="77"/>
      <c r="D13" s="78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9"/>
      <c r="P13" s="80"/>
      <c r="Q13" s="79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</row>
    <row r="14" spans="1:37" ht="24.6" x14ac:dyDescent="0.4">
      <c r="A14" s="67">
        <v>2</v>
      </c>
      <c r="B14" s="81"/>
      <c r="D14" s="8"/>
      <c r="L14" s="70" t="str">
        <f>($A$6)</f>
        <v>Lukács László</v>
      </c>
      <c r="N14" s="71">
        <v>0</v>
      </c>
      <c r="O14" s="72" t="s">
        <v>53</v>
      </c>
      <c r="P14" s="71">
        <v>0</v>
      </c>
      <c r="Q14" s="69"/>
      <c r="R14" s="73" t="str">
        <f>($A$7)</f>
        <v>Csekei Zoltán</v>
      </c>
      <c r="AI14" s="74"/>
    </row>
    <row r="15" spans="1:37" ht="20.399999999999999" x14ac:dyDescent="0.35">
      <c r="A15" s="61"/>
      <c r="B15" s="82"/>
      <c r="L15" s="70" t="str">
        <f>($A$4)</f>
        <v>Terjék Zsolt</v>
      </c>
      <c r="N15" s="71">
        <v>2</v>
      </c>
      <c r="O15" s="72" t="s">
        <v>53</v>
      </c>
      <c r="P15" s="71">
        <v>1</v>
      </c>
      <c r="R15" s="73" t="str">
        <f>($A$8)</f>
        <v>Gyozsán Zoltán</v>
      </c>
      <c r="AI15" s="74"/>
    </row>
    <row r="16" spans="1:37" ht="20.399999999999999" x14ac:dyDescent="0.35">
      <c r="A16" s="61"/>
      <c r="B16" s="82"/>
      <c r="D16" s="8"/>
      <c r="L16" s="70" t="str">
        <f>($A$3)</f>
        <v>Fülöp Elemér</v>
      </c>
      <c r="N16" s="71">
        <v>5</v>
      </c>
      <c r="O16" s="72" t="s">
        <v>53</v>
      </c>
      <c r="P16" s="71">
        <v>0</v>
      </c>
      <c r="Q16" s="76"/>
      <c r="R16" s="73" t="str">
        <f>($A$5)</f>
        <v>Kovács Péter</v>
      </c>
      <c r="AI16" s="74"/>
    </row>
    <row r="17" spans="1:33" ht="3.75" customHeight="1" x14ac:dyDescent="0.3">
      <c r="A17" s="61"/>
      <c r="B17" s="82"/>
      <c r="C17" s="83"/>
      <c r="D17" s="83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</row>
    <row r="18" spans="1:33" ht="24.6" x14ac:dyDescent="0.4">
      <c r="A18" s="67">
        <v>3</v>
      </c>
      <c r="B18" s="68"/>
      <c r="D18" s="8"/>
      <c r="L18" s="70" t="str">
        <f>($A$4)</f>
        <v>Terjék Zsolt</v>
      </c>
      <c r="N18" s="71">
        <v>7</v>
      </c>
      <c r="O18" s="72" t="s">
        <v>53</v>
      </c>
      <c r="P18" s="71">
        <v>4</v>
      </c>
      <c r="Q18" s="69"/>
      <c r="R18" s="73" t="str">
        <f>($A$5)</f>
        <v>Kovács Péter</v>
      </c>
    </row>
    <row r="19" spans="1:33" ht="20.399999999999999" x14ac:dyDescent="0.35">
      <c r="A19" s="61"/>
      <c r="B19" s="75"/>
      <c r="L19" s="70" t="str">
        <f>($A$3)</f>
        <v>Fülöp Elemér</v>
      </c>
      <c r="N19" s="71">
        <v>2</v>
      </c>
      <c r="O19" s="72" t="s">
        <v>53</v>
      </c>
      <c r="P19" s="71">
        <v>1</v>
      </c>
      <c r="R19" s="73" t="str">
        <f>($A$6)</f>
        <v>Lukács László</v>
      </c>
    </row>
    <row r="20" spans="1:33" ht="20.399999999999999" x14ac:dyDescent="0.35">
      <c r="A20" s="61"/>
      <c r="B20" s="75"/>
      <c r="D20" s="8"/>
      <c r="L20" s="70" t="str">
        <f>($A$7)</f>
        <v>Csekei Zoltán</v>
      </c>
      <c r="N20" s="71">
        <v>2</v>
      </c>
      <c r="O20" s="72" t="s">
        <v>53</v>
      </c>
      <c r="P20" s="71">
        <v>0</v>
      </c>
      <c r="Q20" s="76"/>
      <c r="R20" s="73" t="str">
        <f>($A$8)</f>
        <v>Gyozsán Zoltán</v>
      </c>
    </row>
    <row r="21" spans="1:33" ht="3.75" customHeight="1" x14ac:dyDescent="0.4">
      <c r="A21" s="61"/>
      <c r="B21" s="75"/>
      <c r="C21" s="77"/>
      <c r="D21" s="78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9"/>
      <c r="P21" s="80"/>
      <c r="Q21" s="79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</row>
    <row r="22" spans="1:33" ht="24.6" x14ac:dyDescent="0.4">
      <c r="A22" s="67">
        <v>4</v>
      </c>
      <c r="B22" s="81"/>
      <c r="D22" s="8"/>
      <c r="L22" s="70" t="str">
        <f>($A$5)</f>
        <v>Kovács Péter</v>
      </c>
      <c r="N22" s="71">
        <v>2</v>
      </c>
      <c r="O22" s="72" t="s">
        <v>53</v>
      </c>
      <c r="P22" s="71">
        <v>1</v>
      </c>
      <c r="Q22" s="69"/>
      <c r="R22" s="73" t="str">
        <f>($A$8)</f>
        <v>Gyozsán Zoltán</v>
      </c>
    </row>
    <row r="23" spans="1:33" ht="20.399999999999999" x14ac:dyDescent="0.35">
      <c r="A23" s="61"/>
      <c r="B23" s="82"/>
      <c r="L23" s="70" t="str">
        <f>($A$4)</f>
        <v>Terjék Zsolt</v>
      </c>
      <c r="N23" s="71">
        <v>2</v>
      </c>
      <c r="O23" s="72" t="s">
        <v>53</v>
      </c>
      <c r="P23" s="71">
        <v>3</v>
      </c>
      <c r="R23" s="73" t="str">
        <f>($A$6)</f>
        <v>Lukács László</v>
      </c>
    </row>
    <row r="24" spans="1:33" ht="20.399999999999999" x14ac:dyDescent="0.35">
      <c r="A24" s="61"/>
      <c r="B24" s="82"/>
      <c r="D24" s="8"/>
      <c r="L24" s="70" t="str">
        <f>($A$3)</f>
        <v>Fülöp Elemér</v>
      </c>
      <c r="N24" s="71">
        <v>0</v>
      </c>
      <c r="O24" s="72" t="s">
        <v>53</v>
      </c>
      <c r="P24" s="71">
        <v>0</v>
      </c>
      <c r="Q24" s="76"/>
      <c r="R24" s="73" t="str">
        <f>($A$7)</f>
        <v>Csekei Zoltán</v>
      </c>
    </row>
    <row r="25" spans="1:33" ht="3.75" customHeight="1" x14ac:dyDescent="0.3">
      <c r="A25" s="61"/>
      <c r="B25" s="82"/>
      <c r="C25" s="83"/>
      <c r="D25" s="83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</row>
    <row r="26" spans="1:33" ht="24.6" x14ac:dyDescent="0.4">
      <c r="A26" s="67">
        <v>5</v>
      </c>
      <c r="B26" s="68"/>
      <c r="D26" s="8"/>
      <c r="L26" s="70" t="str">
        <f>($A$3)</f>
        <v>Fülöp Elemér</v>
      </c>
      <c r="N26" s="71">
        <v>3</v>
      </c>
      <c r="O26" s="72" t="s">
        <v>53</v>
      </c>
      <c r="P26" s="71">
        <v>2</v>
      </c>
      <c r="Q26" s="69"/>
      <c r="R26" s="73" t="str">
        <f>($A$8)</f>
        <v>Gyozsán Zoltán</v>
      </c>
    </row>
    <row r="27" spans="1:33" ht="20.399999999999999" x14ac:dyDescent="0.35">
      <c r="A27" s="61"/>
      <c r="B27" s="75"/>
      <c r="L27" s="70" t="str">
        <f>($A$5)</f>
        <v>Kovács Péter</v>
      </c>
      <c r="N27" s="71">
        <v>0</v>
      </c>
      <c r="O27" s="72" t="s">
        <v>53</v>
      </c>
      <c r="P27" s="71">
        <v>0</v>
      </c>
      <c r="R27" s="73" t="str">
        <f>($A$6)</f>
        <v>Lukács László</v>
      </c>
    </row>
    <row r="28" spans="1:33" ht="20.399999999999999" x14ac:dyDescent="0.35">
      <c r="A28" s="61"/>
      <c r="B28" s="75"/>
      <c r="D28" s="8"/>
      <c r="L28" s="70" t="str">
        <f>($A$4)</f>
        <v>Terjék Zsolt</v>
      </c>
      <c r="N28" s="71">
        <v>2</v>
      </c>
      <c r="O28" s="72" t="s">
        <v>53</v>
      </c>
      <c r="P28" s="71">
        <v>1</v>
      </c>
      <c r="Q28" s="76"/>
      <c r="R28" s="73" t="str">
        <f>($A$7)</f>
        <v>Csekei Zoltán</v>
      </c>
    </row>
    <row r="29" spans="1:33" ht="3.75" customHeight="1" x14ac:dyDescent="0.25"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</row>
  </sheetData>
  <conditionalFormatting sqref="I3 M3:M4 Q3:Q5 U3:U6 Y3:Y7 E4:E8 I5:I8 M6:M8 Q7:Q8 U8">
    <cfRule type="cellIs" dxfId="8" priority="1" stopIfTrue="1" operator="equal">
      <formula>"g"</formula>
    </cfRule>
    <cfRule type="cellIs" dxfId="7" priority="2" stopIfTrue="1" operator="equal">
      <formula>"d"</formula>
    </cfRule>
    <cfRule type="cellIs" dxfId="6" priority="3" stopIfTrue="1" operator="equal">
      <formula>"v"</formula>
    </cfRule>
  </conditionalFormatting>
  <printOptions horizontalCentered="1"/>
  <pageMargins left="0" right="0" top="0.39370078740157483" bottom="0.39370078740157483" header="0.51181102362204722" footer="0.51181102362204722"/>
  <pageSetup paperSize="9" fitToHeight="100" orientation="landscape" r:id="rId1"/>
  <headerFooter alignWithMargins="0">
    <oddFooter>&amp;L&amp;"Arial CE,Félkövér dőlt"&amp;9&gt;&gt; CARVER &lt;o-o&gt; product &lt;&lt;&amp;R&amp;"Arial CE,Dőlt"&amp;10&amp;F</oddFooter>
  </headerFooter>
  <rowBreaks count="1" manualBreakCount="1">
    <brk id="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BE670-FC9C-4C06-8536-9E9C435FC397}">
  <sheetPr>
    <pageSetUpPr fitToPage="1"/>
  </sheetPr>
  <dimension ref="A1:AK29"/>
  <sheetViews>
    <sheetView defaultGridColor="0" colorId="22" zoomScaleNormal="100" zoomScaleSheetLayoutView="90" workbookViewId="0">
      <pane xSplit="1" ySplit="9" topLeftCell="B10" activePane="bottomRight" state="frozen"/>
      <selection activeCell="H30" sqref="H30"/>
      <selection pane="topRight" activeCell="H30" sqref="H30"/>
      <selection pane="bottomLeft" activeCell="H30" sqref="H30"/>
      <selection pane="bottomRight" activeCell="Y10" sqref="Y10"/>
    </sheetView>
  </sheetViews>
  <sheetFormatPr defaultColWidth="2.88671875" defaultRowHeight="15" x14ac:dyDescent="0.25"/>
  <cols>
    <col min="1" max="1" width="20.21875" style="4" bestFit="1" customWidth="1"/>
    <col min="2" max="25" width="2.6640625" style="4" customWidth="1"/>
    <col min="26" max="26" width="1.33203125" style="4" customWidth="1"/>
    <col min="27" max="30" width="2.88671875" style="4" customWidth="1"/>
    <col min="31" max="31" width="2.44140625" style="4" bestFit="1" customWidth="1"/>
    <col min="32" max="32" width="2.88671875" style="4" customWidth="1"/>
    <col min="33" max="33" width="3.6640625" style="4" bestFit="1" customWidth="1"/>
    <col min="34" max="34" width="1" style="4" customWidth="1"/>
    <col min="35" max="35" width="2.88671875" style="4" customWidth="1"/>
    <col min="36" max="36" width="1" style="4" customWidth="1"/>
    <col min="37" max="256" width="2.88671875" style="4"/>
    <col min="257" max="257" width="20.21875" style="4" bestFit="1" customWidth="1"/>
    <col min="258" max="281" width="2.6640625" style="4" customWidth="1"/>
    <col min="282" max="282" width="1.33203125" style="4" customWidth="1"/>
    <col min="283" max="286" width="2.88671875" style="4"/>
    <col min="287" max="287" width="2.44140625" style="4" bestFit="1" customWidth="1"/>
    <col min="288" max="288" width="2.88671875" style="4"/>
    <col min="289" max="289" width="3.6640625" style="4" bestFit="1" customWidth="1"/>
    <col min="290" max="290" width="1" style="4" customWidth="1"/>
    <col min="291" max="291" width="2.88671875" style="4"/>
    <col min="292" max="292" width="1" style="4" customWidth="1"/>
    <col min="293" max="512" width="2.88671875" style="4"/>
    <col min="513" max="513" width="20.21875" style="4" bestFit="1" customWidth="1"/>
    <col min="514" max="537" width="2.6640625" style="4" customWidth="1"/>
    <col min="538" max="538" width="1.33203125" style="4" customWidth="1"/>
    <col min="539" max="542" width="2.88671875" style="4"/>
    <col min="543" max="543" width="2.44140625" style="4" bestFit="1" customWidth="1"/>
    <col min="544" max="544" width="2.88671875" style="4"/>
    <col min="545" max="545" width="3.6640625" style="4" bestFit="1" customWidth="1"/>
    <col min="546" max="546" width="1" style="4" customWidth="1"/>
    <col min="547" max="547" width="2.88671875" style="4"/>
    <col min="548" max="548" width="1" style="4" customWidth="1"/>
    <col min="549" max="768" width="2.88671875" style="4"/>
    <col min="769" max="769" width="20.21875" style="4" bestFit="1" customWidth="1"/>
    <col min="770" max="793" width="2.6640625" style="4" customWidth="1"/>
    <col min="794" max="794" width="1.33203125" style="4" customWidth="1"/>
    <col min="795" max="798" width="2.88671875" style="4"/>
    <col min="799" max="799" width="2.44140625" style="4" bestFit="1" customWidth="1"/>
    <col min="800" max="800" width="2.88671875" style="4"/>
    <col min="801" max="801" width="3.6640625" style="4" bestFit="1" customWidth="1"/>
    <col min="802" max="802" width="1" style="4" customWidth="1"/>
    <col min="803" max="803" width="2.88671875" style="4"/>
    <col min="804" max="804" width="1" style="4" customWidth="1"/>
    <col min="805" max="1024" width="2.88671875" style="4"/>
    <col min="1025" max="1025" width="20.21875" style="4" bestFit="1" customWidth="1"/>
    <col min="1026" max="1049" width="2.6640625" style="4" customWidth="1"/>
    <col min="1050" max="1050" width="1.33203125" style="4" customWidth="1"/>
    <col min="1051" max="1054" width="2.88671875" style="4"/>
    <col min="1055" max="1055" width="2.44140625" style="4" bestFit="1" customWidth="1"/>
    <col min="1056" max="1056" width="2.88671875" style="4"/>
    <col min="1057" max="1057" width="3.6640625" style="4" bestFit="1" customWidth="1"/>
    <col min="1058" max="1058" width="1" style="4" customWidth="1"/>
    <col min="1059" max="1059" width="2.88671875" style="4"/>
    <col min="1060" max="1060" width="1" style="4" customWidth="1"/>
    <col min="1061" max="1280" width="2.88671875" style="4"/>
    <col min="1281" max="1281" width="20.21875" style="4" bestFit="1" customWidth="1"/>
    <col min="1282" max="1305" width="2.6640625" style="4" customWidth="1"/>
    <col min="1306" max="1306" width="1.33203125" style="4" customWidth="1"/>
    <col min="1307" max="1310" width="2.88671875" style="4"/>
    <col min="1311" max="1311" width="2.44140625" style="4" bestFit="1" customWidth="1"/>
    <col min="1312" max="1312" width="2.88671875" style="4"/>
    <col min="1313" max="1313" width="3.6640625" style="4" bestFit="1" customWidth="1"/>
    <col min="1314" max="1314" width="1" style="4" customWidth="1"/>
    <col min="1315" max="1315" width="2.88671875" style="4"/>
    <col min="1316" max="1316" width="1" style="4" customWidth="1"/>
    <col min="1317" max="1536" width="2.88671875" style="4"/>
    <col min="1537" max="1537" width="20.21875" style="4" bestFit="1" customWidth="1"/>
    <col min="1538" max="1561" width="2.6640625" style="4" customWidth="1"/>
    <col min="1562" max="1562" width="1.33203125" style="4" customWidth="1"/>
    <col min="1563" max="1566" width="2.88671875" style="4"/>
    <col min="1567" max="1567" width="2.44140625" style="4" bestFit="1" customWidth="1"/>
    <col min="1568" max="1568" width="2.88671875" style="4"/>
    <col min="1569" max="1569" width="3.6640625" style="4" bestFit="1" customWidth="1"/>
    <col min="1570" max="1570" width="1" style="4" customWidth="1"/>
    <col min="1571" max="1571" width="2.88671875" style="4"/>
    <col min="1572" max="1572" width="1" style="4" customWidth="1"/>
    <col min="1573" max="1792" width="2.88671875" style="4"/>
    <col min="1793" max="1793" width="20.21875" style="4" bestFit="1" customWidth="1"/>
    <col min="1794" max="1817" width="2.6640625" style="4" customWidth="1"/>
    <col min="1818" max="1818" width="1.33203125" style="4" customWidth="1"/>
    <col min="1819" max="1822" width="2.88671875" style="4"/>
    <col min="1823" max="1823" width="2.44140625" style="4" bestFit="1" customWidth="1"/>
    <col min="1824" max="1824" width="2.88671875" style="4"/>
    <col min="1825" max="1825" width="3.6640625" style="4" bestFit="1" customWidth="1"/>
    <col min="1826" max="1826" width="1" style="4" customWidth="1"/>
    <col min="1827" max="1827" width="2.88671875" style="4"/>
    <col min="1828" max="1828" width="1" style="4" customWidth="1"/>
    <col min="1829" max="2048" width="2.88671875" style="4"/>
    <col min="2049" max="2049" width="20.21875" style="4" bestFit="1" customWidth="1"/>
    <col min="2050" max="2073" width="2.6640625" style="4" customWidth="1"/>
    <col min="2074" max="2074" width="1.33203125" style="4" customWidth="1"/>
    <col min="2075" max="2078" width="2.88671875" style="4"/>
    <col min="2079" max="2079" width="2.44140625" style="4" bestFit="1" customWidth="1"/>
    <col min="2080" max="2080" width="2.88671875" style="4"/>
    <col min="2081" max="2081" width="3.6640625" style="4" bestFit="1" customWidth="1"/>
    <col min="2082" max="2082" width="1" style="4" customWidth="1"/>
    <col min="2083" max="2083" width="2.88671875" style="4"/>
    <col min="2084" max="2084" width="1" style="4" customWidth="1"/>
    <col min="2085" max="2304" width="2.88671875" style="4"/>
    <col min="2305" max="2305" width="20.21875" style="4" bestFit="1" customWidth="1"/>
    <col min="2306" max="2329" width="2.6640625" style="4" customWidth="1"/>
    <col min="2330" max="2330" width="1.33203125" style="4" customWidth="1"/>
    <col min="2331" max="2334" width="2.88671875" style="4"/>
    <col min="2335" max="2335" width="2.44140625" style="4" bestFit="1" customWidth="1"/>
    <col min="2336" max="2336" width="2.88671875" style="4"/>
    <col min="2337" max="2337" width="3.6640625" style="4" bestFit="1" customWidth="1"/>
    <col min="2338" max="2338" width="1" style="4" customWidth="1"/>
    <col min="2339" max="2339" width="2.88671875" style="4"/>
    <col min="2340" max="2340" width="1" style="4" customWidth="1"/>
    <col min="2341" max="2560" width="2.88671875" style="4"/>
    <col min="2561" max="2561" width="20.21875" style="4" bestFit="1" customWidth="1"/>
    <col min="2562" max="2585" width="2.6640625" style="4" customWidth="1"/>
    <col min="2586" max="2586" width="1.33203125" style="4" customWidth="1"/>
    <col min="2587" max="2590" width="2.88671875" style="4"/>
    <col min="2591" max="2591" width="2.44140625" style="4" bestFit="1" customWidth="1"/>
    <col min="2592" max="2592" width="2.88671875" style="4"/>
    <col min="2593" max="2593" width="3.6640625" style="4" bestFit="1" customWidth="1"/>
    <col min="2594" max="2594" width="1" style="4" customWidth="1"/>
    <col min="2595" max="2595" width="2.88671875" style="4"/>
    <col min="2596" max="2596" width="1" style="4" customWidth="1"/>
    <col min="2597" max="2816" width="2.88671875" style="4"/>
    <col min="2817" max="2817" width="20.21875" style="4" bestFit="1" customWidth="1"/>
    <col min="2818" max="2841" width="2.6640625" style="4" customWidth="1"/>
    <col min="2842" max="2842" width="1.33203125" style="4" customWidth="1"/>
    <col min="2843" max="2846" width="2.88671875" style="4"/>
    <col min="2847" max="2847" width="2.44140625" style="4" bestFit="1" customWidth="1"/>
    <col min="2848" max="2848" width="2.88671875" style="4"/>
    <col min="2849" max="2849" width="3.6640625" style="4" bestFit="1" customWidth="1"/>
    <col min="2850" max="2850" width="1" style="4" customWidth="1"/>
    <col min="2851" max="2851" width="2.88671875" style="4"/>
    <col min="2852" max="2852" width="1" style="4" customWidth="1"/>
    <col min="2853" max="3072" width="2.88671875" style="4"/>
    <col min="3073" max="3073" width="20.21875" style="4" bestFit="1" customWidth="1"/>
    <col min="3074" max="3097" width="2.6640625" style="4" customWidth="1"/>
    <col min="3098" max="3098" width="1.33203125" style="4" customWidth="1"/>
    <col min="3099" max="3102" width="2.88671875" style="4"/>
    <col min="3103" max="3103" width="2.44140625" style="4" bestFit="1" customWidth="1"/>
    <col min="3104" max="3104" width="2.88671875" style="4"/>
    <col min="3105" max="3105" width="3.6640625" style="4" bestFit="1" customWidth="1"/>
    <col min="3106" max="3106" width="1" style="4" customWidth="1"/>
    <col min="3107" max="3107" width="2.88671875" style="4"/>
    <col min="3108" max="3108" width="1" style="4" customWidth="1"/>
    <col min="3109" max="3328" width="2.88671875" style="4"/>
    <col min="3329" max="3329" width="20.21875" style="4" bestFit="1" customWidth="1"/>
    <col min="3330" max="3353" width="2.6640625" style="4" customWidth="1"/>
    <col min="3354" max="3354" width="1.33203125" style="4" customWidth="1"/>
    <col min="3355" max="3358" width="2.88671875" style="4"/>
    <col min="3359" max="3359" width="2.44140625" style="4" bestFit="1" customWidth="1"/>
    <col min="3360" max="3360" width="2.88671875" style="4"/>
    <col min="3361" max="3361" width="3.6640625" style="4" bestFit="1" customWidth="1"/>
    <col min="3362" max="3362" width="1" style="4" customWidth="1"/>
    <col min="3363" max="3363" width="2.88671875" style="4"/>
    <col min="3364" max="3364" width="1" style="4" customWidth="1"/>
    <col min="3365" max="3584" width="2.88671875" style="4"/>
    <col min="3585" max="3585" width="20.21875" style="4" bestFit="1" customWidth="1"/>
    <col min="3586" max="3609" width="2.6640625" style="4" customWidth="1"/>
    <col min="3610" max="3610" width="1.33203125" style="4" customWidth="1"/>
    <col min="3611" max="3614" width="2.88671875" style="4"/>
    <col min="3615" max="3615" width="2.44140625" style="4" bestFit="1" customWidth="1"/>
    <col min="3616" max="3616" width="2.88671875" style="4"/>
    <col min="3617" max="3617" width="3.6640625" style="4" bestFit="1" customWidth="1"/>
    <col min="3618" max="3618" width="1" style="4" customWidth="1"/>
    <col min="3619" max="3619" width="2.88671875" style="4"/>
    <col min="3620" max="3620" width="1" style="4" customWidth="1"/>
    <col min="3621" max="3840" width="2.88671875" style="4"/>
    <col min="3841" max="3841" width="20.21875" style="4" bestFit="1" customWidth="1"/>
    <col min="3842" max="3865" width="2.6640625" style="4" customWidth="1"/>
    <col min="3866" max="3866" width="1.33203125" style="4" customWidth="1"/>
    <col min="3867" max="3870" width="2.88671875" style="4"/>
    <col min="3871" max="3871" width="2.44140625" style="4" bestFit="1" customWidth="1"/>
    <col min="3872" max="3872" width="2.88671875" style="4"/>
    <col min="3873" max="3873" width="3.6640625" style="4" bestFit="1" customWidth="1"/>
    <col min="3874" max="3874" width="1" style="4" customWidth="1"/>
    <col min="3875" max="3875" width="2.88671875" style="4"/>
    <col min="3876" max="3876" width="1" style="4" customWidth="1"/>
    <col min="3877" max="4096" width="2.88671875" style="4"/>
    <col min="4097" max="4097" width="20.21875" style="4" bestFit="1" customWidth="1"/>
    <col min="4098" max="4121" width="2.6640625" style="4" customWidth="1"/>
    <col min="4122" max="4122" width="1.33203125" style="4" customWidth="1"/>
    <col min="4123" max="4126" width="2.88671875" style="4"/>
    <col min="4127" max="4127" width="2.44140625" style="4" bestFit="1" customWidth="1"/>
    <col min="4128" max="4128" width="2.88671875" style="4"/>
    <col min="4129" max="4129" width="3.6640625" style="4" bestFit="1" customWidth="1"/>
    <col min="4130" max="4130" width="1" style="4" customWidth="1"/>
    <col min="4131" max="4131" width="2.88671875" style="4"/>
    <col min="4132" max="4132" width="1" style="4" customWidth="1"/>
    <col min="4133" max="4352" width="2.88671875" style="4"/>
    <col min="4353" max="4353" width="20.21875" style="4" bestFit="1" customWidth="1"/>
    <col min="4354" max="4377" width="2.6640625" style="4" customWidth="1"/>
    <col min="4378" max="4378" width="1.33203125" style="4" customWidth="1"/>
    <col min="4379" max="4382" width="2.88671875" style="4"/>
    <col min="4383" max="4383" width="2.44140625" style="4" bestFit="1" customWidth="1"/>
    <col min="4384" max="4384" width="2.88671875" style="4"/>
    <col min="4385" max="4385" width="3.6640625" style="4" bestFit="1" customWidth="1"/>
    <col min="4386" max="4386" width="1" style="4" customWidth="1"/>
    <col min="4387" max="4387" width="2.88671875" style="4"/>
    <col min="4388" max="4388" width="1" style="4" customWidth="1"/>
    <col min="4389" max="4608" width="2.88671875" style="4"/>
    <col min="4609" max="4609" width="20.21875" style="4" bestFit="1" customWidth="1"/>
    <col min="4610" max="4633" width="2.6640625" style="4" customWidth="1"/>
    <col min="4634" max="4634" width="1.33203125" style="4" customWidth="1"/>
    <col min="4635" max="4638" width="2.88671875" style="4"/>
    <col min="4639" max="4639" width="2.44140625" style="4" bestFit="1" customWidth="1"/>
    <col min="4640" max="4640" width="2.88671875" style="4"/>
    <col min="4641" max="4641" width="3.6640625" style="4" bestFit="1" customWidth="1"/>
    <col min="4642" max="4642" width="1" style="4" customWidth="1"/>
    <col min="4643" max="4643" width="2.88671875" style="4"/>
    <col min="4644" max="4644" width="1" style="4" customWidth="1"/>
    <col min="4645" max="4864" width="2.88671875" style="4"/>
    <col min="4865" max="4865" width="20.21875" style="4" bestFit="1" customWidth="1"/>
    <col min="4866" max="4889" width="2.6640625" style="4" customWidth="1"/>
    <col min="4890" max="4890" width="1.33203125" style="4" customWidth="1"/>
    <col min="4891" max="4894" width="2.88671875" style="4"/>
    <col min="4895" max="4895" width="2.44140625" style="4" bestFit="1" customWidth="1"/>
    <col min="4896" max="4896" width="2.88671875" style="4"/>
    <col min="4897" max="4897" width="3.6640625" style="4" bestFit="1" customWidth="1"/>
    <col min="4898" max="4898" width="1" style="4" customWidth="1"/>
    <col min="4899" max="4899" width="2.88671875" style="4"/>
    <col min="4900" max="4900" width="1" style="4" customWidth="1"/>
    <col min="4901" max="5120" width="2.88671875" style="4"/>
    <col min="5121" max="5121" width="20.21875" style="4" bestFit="1" customWidth="1"/>
    <col min="5122" max="5145" width="2.6640625" style="4" customWidth="1"/>
    <col min="5146" max="5146" width="1.33203125" style="4" customWidth="1"/>
    <col min="5147" max="5150" width="2.88671875" style="4"/>
    <col min="5151" max="5151" width="2.44140625" style="4" bestFit="1" customWidth="1"/>
    <col min="5152" max="5152" width="2.88671875" style="4"/>
    <col min="5153" max="5153" width="3.6640625" style="4" bestFit="1" customWidth="1"/>
    <col min="5154" max="5154" width="1" style="4" customWidth="1"/>
    <col min="5155" max="5155" width="2.88671875" style="4"/>
    <col min="5156" max="5156" width="1" style="4" customWidth="1"/>
    <col min="5157" max="5376" width="2.88671875" style="4"/>
    <col min="5377" max="5377" width="20.21875" style="4" bestFit="1" customWidth="1"/>
    <col min="5378" max="5401" width="2.6640625" style="4" customWidth="1"/>
    <col min="5402" max="5402" width="1.33203125" style="4" customWidth="1"/>
    <col min="5403" max="5406" width="2.88671875" style="4"/>
    <col min="5407" max="5407" width="2.44140625" style="4" bestFit="1" customWidth="1"/>
    <col min="5408" max="5408" width="2.88671875" style="4"/>
    <col min="5409" max="5409" width="3.6640625" style="4" bestFit="1" customWidth="1"/>
    <col min="5410" max="5410" width="1" style="4" customWidth="1"/>
    <col min="5411" max="5411" width="2.88671875" style="4"/>
    <col min="5412" max="5412" width="1" style="4" customWidth="1"/>
    <col min="5413" max="5632" width="2.88671875" style="4"/>
    <col min="5633" max="5633" width="20.21875" style="4" bestFit="1" customWidth="1"/>
    <col min="5634" max="5657" width="2.6640625" style="4" customWidth="1"/>
    <col min="5658" max="5658" width="1.33203125" style="4" customWidth="1"/>
    <col min="5659" max="5662" width="2.88671875" style="4"/>
    <col min="5663" max="5663" width="2.44140625" style="4" bestFit="1" customWidth="1"/>
    <col min="5664" max="5664" width="2.88671875" style="4"/>
    <col min="5665" max="5665" width="3.6640625" style="4" bestFit="1" customWidth="1"/>
    <col min="5666" max="5666" width="1" style="4" customWidth="1"/>
    <col min="5667" max="5667" width="2.88671875" style="4"/>
    <col min="5668" max="5668" width="1" style="4" customWidth="1"/>
    <col min="5669" max="5888" width="2.88671875" style="4"/>
    <col min="5889" max="5889" width="20.21875" style="4" bestFit="1" customWidth="1"/>
    <col min="5890" max="5913" width="2.6640625" style="4" customWidth="1"/>
    <col min="5914" max="5914" width="1.33203125" style="4" customWidth="1"/>
    <col min="5915" max="5918" width="2.88671875" style="4"/>
    <col min="5919" max="5919" width="2.44140625" style="4" bestFit="1" customWidth="1"/>
    <col min="5920" max="5920" width="2.88671875" style="4"/>
    <col min="5921" max="5921" width="3.6640625" style="4" bestFit="1" customWidth="1"/>
    <col min="5922" max="5922" width="1" style="4" customWidth="1"/>
    <col min="5923" max="5923" width="2.88671875" style="4"/>
    <col min="5924" max="5924" width="1" style="4" customWidth="1"/>
    <col min="5925" max="6144" width="2.88671875" style="4"/>
    <col min="6145" max="6145" width="20.21875" style="4" bestFit="1" customWidth="1"/>
    <col min="6146" max="6169" width="2.6640625" style="4" customWidth="1"/>
    <col min="6170" max="6170" width="1.33203125" style="4" customWidth="1"/>
    <col min="6171" max="6174" width="2.88671875" style="4"/>
    <col min="6175" max="6175" width="2.44140625" style="4" bestFit="1" customWidth="1"/>
    <col min="6176" max="6176" width="2.88671875" style="4"/>
    <col min="6177" max="6177" width="3.6640625" style="4" bestFit="1" customWidth="1"/>
    <col min="6178" max="6178" width="1" style="4" customWidth="1"/>
    <col min="6179" max="6179" width="2.88671875" style="4"/>
    <col min="6180" max="6180" width="1" style="4" customWidth="1"/>
    <col min="6181" max="6400" width="2.88671875" style="4"/>
    <col min="6401" max="6401" width="20.21875" style="4" bestFit="1" customWidth="1"/>
    <col min="6402" max="6425" width="2.6640625" style="4" customWidth="1"/>
    <col min="6426" max="6426" width="1.33203125" style="4" customWidth="1"/>
    <col min="6427" max="6430" width="2.88671875" style="4"/>
    <col min="6431" max="6431" width="2.44140625" style="4" bestFit="1" customWidth="1"/>
    <col min="6432" max="6432" width="2.88671875" style="4"/>
    <col min="6433" max="6433" width="3.6640625" style="4" bestFit="1" customWidth="1"/>
    <col min="6434" max="6434" width="1" style="4" customWidth="1"/>
    <col min="6435" max="6435" width="2.88671875" style="4"/>
    <col min="6436" max="6436" width="1" style="4" customWidth="1"/>
    <col min="6437" max="6656" width="2.88671875" style="4"/>
    <col min="6657" max="6657" width="20.21875" style="4" bestFit="1" customWidth="1"/>
    <col min="6658" max="6681" width="2.6640625" style="4" customWidth="1"/>
    <col min="6682" max="6682" width="1.33203125" style="4" customWidth="1"/>
    <col min="6683" max="6686" width="2.88671875" style="4"/>
    <col min="6687" max="6687" width="2.44140625" style="4" bestFit="1" customWidth="1"/>
    <col min="6688" max="6688" width="2.88671875" style="4"/>
    <col min="6689" max="6689" width="3.6640625" style="4" bestFit="1" customWidth="1"/>
    <col min="6690" max="6690" width="1" style="4" customWidth="1"/>
    <col min="6691" max="6691" width="2.88671875" style="4"/>
    <col min="6692" max="6692" width="1" style="4" customWidth="1"/>
    <col min="6693" max="6912" width="2.88671875" style="4"/>
    <col min="6913" max="6913" width="20.21875" style="4" bestFit="1" customWidth="1"/>
    <col min="6914" max="6937" width="2.6640625" style="4" customWidth="1"/>
    <col min="6938" max="6938" width="1.33203125" style="4" customWidth="1"/>
    <col min="6939" max="6942" width="2.88671875" style="4"/>
    <col min="6943" max="6943" width="2.44140625" style="4" bestFit="1" customWidth="1"/>
    <col min="6944" max="6944" width="2.88671875" style="4"/>
    <col min="6945" max="6945" width="3.6640625" style="4" bestFit="1" customWidth="1"/>
    <col min="6946" max="6946" width="1" style="4" customWidth="1"/>
    <col min="6947" max="6947" width="2.88671875" style="4"/>
    <col min="6948" max="6948" width="1" style="4" customWidth="1"/>
    <col min="6949" max="7168" width="2.88671875" style="4"/>
    <col min="7169" max="7169" width="20.21875" style="4" bestFit="1" customWidth="1"/>
    <col min="7170" max="7193" width="2.6640625" style="4" customWidth="1"/>
    <col min="7194" max="7194" width="1.33203125" style="4" customWidth="1"/>
    <col min="7195" max="7198" width="2.88671875" style="4"/>
    <col min="7199" max="7199" width="2.44140625" style="4" bestFit="1" customWidth="1"/>
    <col min="7200" max="7200" width="2.88671875" style="4"/>
    <col min="7201" max="7201" width="3.6640625" style="4" bestFit="1" customWidth="1"/>
    <col min="7202" max="7202" width="1" style="4" customWidth="1"/>
    <col min="7203" max="7203" width="2.88671875" style="4"/>
    <col min="7204" max="7204" width="1" style="4" customWidth="1"/>
    <col min="7205" max="7424" width="2.88671875" style="4"/>
    <col min="7425" max="7425" width="20.21875" style="4" bestFit="1" customWidth="1"/>
    <col min="7426" max="7449" width="2.6640625" style="4" customWidth="1"/>
    <col min="7450" max="7450" width="1.33203125" style="4" customWidth="1"/>
    <col min="7451" max="7454" width="2.88671875" style="4"/>
    <col min="7455" max="7455" width="2.44140625" style="4" bestFit="1" customWidth="1"/>
    <col min="7456" max="7456" width="2.88671875" style="4"/>
    <col min="7457" max="7457" width="3.6640625" style="4" bestFit="1" customWidth="1"/>
    <col min="7458" max="7458" width="1" style="4" customWidth="1"/>
    <col min="7459" max="7459" width="2.88671875" style="4"/>
    <col min="7460" max="7460" width="1" style="4" customWidth="1"/>
    <col min="7461" max="7680" width="2.88671875" style="4"/>
    <col min="7681" max="7681" width="20.21875" style="4" bestFit="1" customWidth="1"/>
    <col min="7682" max="7705" width="2.6640625" style="4" customWidth="1"/>
    <col min="7706" max="7706" width="1.33203125" style="4" customWidth="1"/>
    <col min="7707" max="7710" width="2.88671875" style="4"/>
    <col min="7711" max="7711" width="2.44140625" style="4" bestFit="1" customWidth="1"/>
    <col min="7712" max="7712" width="2.88671875" style="4"/>
    <col min="7713" max="7713" width="3.6640625" style="4" bestFit="1" customWidth="1"/>
    <col min="7714" max="7714" width="1" style="4" customWidth="1"/>
    <col min="7715" max="7715" width="2.88671875" style="4"/>
    <col min="7716" max="7716" width="1" style="4" customWidth="1"/>
    <col min="7717" max="7936" width="2.88671875" style="4"/>
    <col min="7937" max="7937" width="20.21875" style="4" bestFit="1" customWidth="1"/>
    <col min="7938" max="7961" width="2.6640625" style="4" customWidth="1"/>
    <col min="7962" max="7962" width="1.33203125" style="4" customWidth="1"/>
    <col min="7963" max="7966" width="2.88671875" style="4"/>
    <col min="7967" max="7967" width="2.44140625" style="4" bestFit="1" customWidth="1"/>
    <col min="7968" max="7968" width="2.88671875" style="4"/>
    <col min="7969" max="7969" width="3.6640625" style="4" bestFit="1" customWidth="1"/>
    <col min="7970" max="7970" width="1" style="4" customWidth="1"/>
    <col min="7971" max="7971" width="2.88671875" style="4"/>
    <col min="7972" max="7972" width="1" style="4" customWidth="1"/>
    <col min="7973" max="8192" width="2.88671875" style="4"/>
    <col min="8193" max="8193" width="20.21875" style="4" bestFit="1" customWidth="1"/>
    <col min="8194" max="8217" width="2.6640625" style="4" customWidth="1"/>
    <col min="8218" max="8218" width="1.33203125" style="4" customWidth="1"/>
    <col min="8219" max="8222" width="2.88671875" style="4"/>
    <col min="8223" max="8223" width="2.44140625" style="4" bestFit="1" customWidth="1"/>
    <col min="8224" max="8224" width="2.88671875" style="4"/>
    <col min="8225" max="8225" width="3.6640625" style="4" bestFit="1" customWidth="1"/>
    <col min="8226" max="8226" width="1" style="4" customWidth="1"/>
    <col min="8227" max="8227" width="2.88671875" style="4"/>
    <col min="8228" max="8228" width="1" style="4" customWidth="1"/>
    <col min="8229" max="8448" width="2.88671875" style="4"/>
    <col min="8449" max="8449" width="20.21875" style="4" bestFit="1" customWidth="1"/>
    <col min="8450" max="8473" width="2.6640625" style="4" customWidth="1"/>
    <col min="8474" max="8474" width="1.33203125" style="4" customWidth="1"/>
    <col min="8475" max="8478" width="2.88671875" style="4"/>
    <col min="8479" max="8479" width="2.44140625" style="4" bestFit="1" customWidth="1"/>
    <col min="8480" max="8480" width="2.88671875" style="4"/>
    <col min="8481" max="8481" width="3.6640625" style="4" bestFit="1" customWidth="1"/>
    <col min="8482" max="8482" width="1" style="4" customWidth="1"/>
    <col min="8483" max="8483" width="2.88671875" style="4"/>
    <col min="8484" max="8484" width="1" style="4" customWidth="1"/>
    <col min="8485" max="8704" width="2.88671875" style="4"/>
    <col min="8705" max="8705" width="20.21875" style="4" bestFit="1" customWidth="1"/>
    <col min="8706" max="8729" width="2.6640625" style="4" customWidth="1"/>
    <col min="8730" max="8730" width="1.33203125" style="4" customWidth="1"/>
    <col min="8731" max="8734" width="2.88671875" style="4"/>
    <col min="8735" max="8735" width="2.44140625" style="4" bestFit="1" customWidth="1"/>
    <col min="8736" max="8736" width="2.88671875" style="4"/>
    <col min="8737" max="8737" width="3.6640625" style="4" bestFit="1" customWidth="1"/>
    <col min="8738" max="8738" width="1" style="4" customWidth="1"/>
    <col min="8739" max="8739" width="2.88671875" style="4"/>
    <col min="8740" max="8740" width="1" style="4" customWidth="1"/>
    <col min="8741" max="8960" width="2.88671875" style="4"/>
    <col min="8961" max="8961" width="20.21875" style="4" bestFit="1" customWidth="1"/>
    <col min="8962" max="8985" width="2.6640625" style="4" customWidth="1"/>
    <col min="8986" max="8986" width="1.33203125" style="4" customWidth="1"/>
    <col min="8987" max="8990" width="2.88671875" style="4"/>
    <col min="8991" max="8991" width="2.44140625" style="4" bestFit="1" customWidth="1"/>
    <col min="8992" max="8992" width="2.88671875" style="4"/>
    <col min="8993" max="8993" width="3.6640625" style="4" bestFit="1" customWidth="1"/>
    <col min="8994" max="8994" width="1" style="4" customWidth="1"/>
    <col min="8995" max="8995" width="2.88671875" style="4"/>
    <col min="8996" max="8996" width="1" style="4" customWidth="1"/>
    <col min="8997" max="9216" width="2.88671875" style="4"/>
    <col min="9217" max="9217" width="20.21875" style="4" bestFit="1" customWidth="1"/>
    <col min="9218" max="9241" width="2.6640625" style="4" customWidth="1"/>
    <col min="9242" max="9242" width="1.33203125" style="4" customWidth="1"/>
    <col min="9243" max="9246" width="2.88671875" style="4"/>
    <col min="9247" max="9247" width="2.44140625" style="4" bestFit="1" customWidth="1"/>
    <col min="9248" max="9248" width="2.88671875" style="4"/>
    <col min="9249" max="9249" width="3.6640625" style="4" bestFit="1" customWidth="1"/>
    <col min="9250" max="9250" width="1" style="4" customWidth="1"/>
    <col min="9251" max="9251" width="2.88671875" style="4"/>
    <col min="9252" max="9252" width="1" style="4" customWidth="1"/>
    <col min="9253" max="9472" width="2.88671875" style="4"/>
    <col min="9473" max="9473" width="20.21875" style="4" bestFit="1" customWidth="1"/>
    <col min="9474" max="9497" width="2.6640625" style="4" customWidth="1"/>
    <col min="9498" max="9498" width="1.33203125" style="4" customWidth="1"/>
    <col min="9499" max="9502" width="2.88671875" style="4"/>
    <col min="9503" max="9503" width="2.44140625" style="4" bestFit="1" customWidth="1"/>
    <col min="9504" max="9504" width="2.88671875" style="4"/>
    <col min="9505" max="9505" width="3.6640625" style="4" bestFit="1" customWidth="1"/>
    <col min="9506" max="9506" width="1" style="4" customWidth="1"/>
    <col min="9507" max="9507" width="2.88671875" style="4"/>
    <col min="9508" max="9508" width="1" style="4" customWidth="1"/>
    <col min="9509" max="9728" width="2.88671875" style="4"/>
    <col min="9729" max="9729" width="20.21875" style="4" bestFit="1" customWidth="1"/>
    <col min="9730" max="9753" width="2.6640625" style="4" customWidth="1"/>
    <col min="9754" max="9754" width="1.33203125" style="4" customWidth="1"/>
    <col min="9755" max="9758" width="2.88671875" style="4"/>
    <col min="9759" max="9759" width="2.44140625" style="4" bestFit="1" customWidth="1"/>
    <col min="9760" max="9760" width="2.88671875" style="4"/>
    <col min="9761" max="9761" width="3.6640625" style="4" bestFit="1" customWidth="1"/>
    <col min="9762" max="9762" width="1" style="4" customWidth="1"/>
    <col min="9763" max="9763" width="2.88671875" style="4"/>
    <col min="9764" max="9764" width="1" style="4" customWidth="1"/>
    <col min="9765" max="9984" width="2.88671875" style="4"/>
    <col min="9985" max="9985" width="20.21875" style="4" bestFit="1" customWidth="1"/>
    <col min="9986" max="10009" width="2.6640625" style="4" customWidth="1"/>
    <col min="10010" max="10010" width="1.33203125" style="4" customWidth="1"/>
    <col min="10011" max="10014" width="2.88671875" style="4"/>
    <col min="10015" max="10015" width="2.44140625" style="4" bestFit="1" customWidth="1"/>
    <col min="10016" max="10016" width="2.88671875" style="4"/>
    <col min="10017" max="10017" width="3.6640625" style="4" bestFit="1" customWidth="1"/>
    <col min="10018" max="10018" width="1" style="4" customWidth="1"/>
    <col min="10019" max="10019" width="2.88671875" style="4"/>
    <col min="10020" max="10020" width="1" style="4" customWidth="1"/>
    <col min="10021" max="10240" width="2.88671875" style="4"/>
    <col min="10241" max="10241" width="20.21875" style="4" bestFit="1" customWidth="1"/>
    <col min="10242" max="10265" width="2.6640625" style="4" customWidth="1"/>
    <col min="10266" max="10266" width="1.33203125" style="4" customWidth="1"/>
    <col min="10267" max="10270" width="2.88671875" style="4"/>
    <col min="10271" max="10271" width="2.44140625" style="4" bestFit="1" customWidth="1"/>
    <col min="10272" max="10272" width="2.88671875" style="4"/>
    <col min="10273" max="10273" width="3.6640625" style="4" bestFit="1" customWidth="1"/>
    <col min="10274" max="10274" width="1" style="4" customWidth="1"/>
    <col min="10275" max="10275" width="2.88671875" style="4"/>
    <col min="10276" max="10276" width="1" style="4" customWidth="1"/>
    <col min="10277" max="10496" width="2.88671875" style="4"/>
    <col min="10497" max="10497" width="20.21875" style="4" bestFit="1" customWidth="1"/>
    <col min="10498" max="10521" width="2.6640625" style="4" customWidth="1"/>
    <col min="10522" max="10522" width="1.33203125" style="4" customWidth="1"/>
    <col min="10523" max="10526" width="2.88671875" style="4"/>
    <col min="10527" max="10527" width="2.44140625" style="4" bestFit="1" customWidth="1"/>
    <col min="10528" max="10528" width="2.88671875" style="4"/>
    <col min="10529" max="10529" width="3.6640625" style="4" bestFit="1" customWidth="1"/>
    <col min="10530" max="10530" width="1" style="4" customWidth="1"/>
    <col min="10531" max="10531" width="2.88671875" style="4"/>
    <col min="10532" max="10532" width="1" style="4" customWidth="1"/>
    <col min="10533" max="10752" width="2.88671875" style="4"/>
    <col min="10753" max="10753" width="20.21875" style="4" bestFit="1" customWidth="1"/>
    <col min="10754" max="10777" width="2.6640625" style="4" customWidth="1"/>
    <col min="10778" max="10778" width="1.33203125" style="4" customWidth="1"/>
    <col min="10779" max="10782" width="2.88671875" style="4"/>
    <col min="10783" max="10783" width="2.44140625" style="4" bestFit="1" customWidth="1"/>
    <col min="10784" max="10784" width="2.88671875" style="4"/>
    <col min="10785" max="10785" width="3.6640625" style="4" bestFit="1" customWidth="1"/>
    <col min="10786" max="10786" width="1" style="4" customWidth="1"/>
    <col min="10787" max="10787" width="2.88671875" style="4"/>
    <col min="10788" max="10788" width="1" style="4" customWidth="1"/>
    <col min="10789" max="11008" width="2.88671875" style="4"/>
    <col min="11009" max="11009" width="20.21875" style="4" bestFit="1" customWidth="1"/>
    <col min="11010" max="11033" width="2.6640625" style="4" customWidth="1"/>
    <col min="11034" max="11034" width="1.33203125" style="4" customWidth="1"/>
    <col min="11035" max="11038" width="2.88671875" style="4"/>
    <col min="11039" max="11039" width="2.44140625" style="4" bestFit="1" customWidth="1"/>
    <col min="11040" max="11040" width="2.88671875" style="4"/>
    <col min="11041" max="11041" width="3.6640625" style="4" bestFit="1" customWidth="1"/>
    <col min="11042" max="11042" width="1" style="4" customWidth="1"/>
    <col min="11043" max="11043" width="2.88671875" style="4"/>
    <col min="11044" max="11044" width="1" style="4" customWidth="1"/>
    <col min="11045" max="11264" width="2.88671875" style="4"/>
    <col min="11265" max="11265" width="20.21875" style="4" bestFit="1" customWidth="1"/>
    <col min="11266" max="11289" width="2.6640625" style="4" customWidth="1"/>
    <col min="11290" max="11290" width="1.33203125" style="4" customWidth="1"/>
    <col min="11291" max="11294" width="2.88671875" style="4"/>
    <col min="11295" max="11295" width="2.44140625" style="4" bestFit="1" customWidth="1"/>
    <col min="11296" max="11296" width="2.88671875" style="4"/>
    <col min="11297" max="11297" width="3.6640625" style="4" bestFit="1" customWidth="1"/>
    <col min="11298" max="11298" width="1" style="4" customWidth="1"/>
    <col min="11299" max="11299" width="2.88671875" style="4"/>
    <col min="11300" max="11300" width="1" style="4" customWidth="1"/>
    <col min="11301" max="11520" width="2.88671875" style="4"/>
    <col min="11521" max="11521" width="20.21875" style="4" bestFit="1" customWidth="1"/>
    <col min="11522" max="11545" width="2.6640625" style="4" customWidth="1"/>
    <col min="11546" max="11546" width="1.33203125" style="4" customWidth="1"/>
    <col min="11547" max="11550" width="2.88671875" style="4"/>
    <col min="11551" max="11551" width="2.44140625" style="4" bestFit="1" customWidth="1"/>
    <col min="11552" max="11552" width="2.88671875" style="4"/>
    <col min="11553" max="11553" width="3.6640625" style="4" bestFit="1" customWidth="1"/>
    <col min="11554" max="11554" width="1" style="4" customWidth="1"/>
    <col min="11555" max="11555" width="2.88671875" style="4"/>
    <col min="11556" max="11556" width="1" style="4" customWidth="1"/>
    <col min="11557" max="11776" width="2.88671875" style="4"/>
    <col min="11777" max="11777" width="20.21875" style="4" bestFit="1" customWidth="1"/>
    <col min="11778" max="11801" width="2.6640625" style="4" customWidth="1"/>
    <col min="11802" max="11802" width="1.33203125" style="4" customWidth="1"/>
    <col min="11803" max="11806" width="2.88671875" style="4"/>
    <col min="11807" max="11807" width="2.44140625" style="4" bestFit="1" customWidth="1"/>
    <col min="11808" max="11808" width="2.88671875" style="4"/>
    <col min="11809" max="11809" width="3.6640625" style="4" bestFit="1" customWidth="1"/>
    <col min="11810" max="11810" width="1" style="4" customWidth="1"/>
    <col min="11811" max="11811" width="2.88671875" style="4"/>
    <col min="11812" max="11812" width="1" style="4" customWidth="1"/>
    <col min="11813" max="12032" width="2.88671875" style="4"/>
    <col min="12033" max="12033" width="20.21875" style="4" bestFit="1" customWidth="1"/>
    <col min="12034" max="12057" width="2.6640625" style="4" customWidth="1"/>
    <col min="12058" max="12058" width="1.33203125" style="4" customWidth="1"/>
    <col min="12059" max="12062" width="2.88671875" style="4"/>
    <col min="12063" max="12063" width="2.44140625" style="4" bestFit="1" customWidth="1"/>
    <col min="12064" max="12064" width="2.88671875" style="4"/>
    <col min="12065" max="12065" width="3.6640625" style="4" bestFit="1" customWidth="1"/>
    <col min="12066" max="12066" width="1" style="4" customWidth="1"/>
    <col min="12067" max="12067" width="2.88671875" style="4"/>
    <col min="12068" max="12068" width="1" style="4" customWidth="1"/>
    <col min="12069" max="12288" width="2.88671875" style="4"/>
    <col min="12289" max="12289" width="20.21875" style="4" bestFit="1" customWidth="1"/>
    <col min="12290" max="12313" width="2.6640625" style="4" customWidth="1"/>
    <col min="12314" max="12314" width="1.33203125" style="4" customWidth="1"/>
    <col min="12315" max="12318" width="2.88671875" style="4"/>
    <col min="12319" max="12319" width="2.44140625" style="4" bestFit="1" customWidth="1"/>
    <col min="12320" max="12320" width="2.88671875" style="4"/>
    <col min="12321" max="12321" width="3.6640625" style="4" bestFit="1" customWidth="1"/>
    <col min="12322" max="12322" width="1" style="4" customWidth="1"/>
    <col min="12323" max="12323" width="2.88671875" style="4"/>
    <col min="12324" max="12324" width="1" style="4" customWidth="1"/>
    <col min="12325" max="12544" width="2.88671875" style="4"/>
    <col min="12545" max="12545" width="20.21875" style="4" bestFit="1" customWidth="1"/>
    <col min="12546" max="12569" width="2.6640625" style="4" customWidth="1"/>
    <col min="12570" max="12570" width="1.33203125" style="4" customWidth="1"/>
    <col min="12571" max="12574" width="2.88671875" style="4"/>
    <col min="12575" max="12575" width="2.44140625" style="4" bestFit="1" customWidth="1"/>
    <col min="12576" max="12576" width="2.88671875" style="4"/>
    <col min="12577" max="12577" width="3.6640625" style="4" bestFit="1" customWidth="1"/>
    <col min="12578" max="12578" width="1" style="4" customWidth="1"/>
    <col min="12579" max="12579" width="2.88671875" style="4"/>
    <col min="12580" max="12580" width="1" style="4" customWidth="1"/>
    <col min="12581" max="12800" width="2.88671875" style="4"/>
    <col min="12801" max="12801" width="20.21875" style="4" bestFit="1" customWidth="1"/>
    <col min="12802" max="12825" width="2.6640625" style="4" customWidth="1"/>
    <col min="12826" max="12826" width="1.33203125" style="4" customWidth="1"/>
    <col min="12827" max="12830" width="2.88671875" style="4"/>
    <col min="12831" max="12831" width="2.44140625" style="4" bestFit="1" customWidth="1"/>
    <col min="12832" max="12832" width="2.88671875" style="4"/>
    <col min="12833" max="12833" width="3.6640625" style="4" bestFit="1" customWidth="1"/>
    <col min="12834" max="12834" width="1" style="4" customWidth="1"/>
    <col min="12835" max="12835" width="2.88671875" style="4"/>
    <col min="12836" max="12836" width="1" style="4" customWidth="1"/>
    <col min="12837" max="13056" width="2.88671875" style="4"/>
    <col min="13057" max="13057" width="20.21875" style="4" bestFit="1" customWidth="1"/>
    <col min="13058" max="13081" width="2.6640625" style="4" customWidth="1"/>
    <col min="13082" max="13082" width="1.33203125" style="4" customWidth="1"/>
    <col min="13083" max="13086" width="2.88671875" style="4"/>
    <col min="13087" max="13087" width="2.44140625" style="4" bestFit="1" customWidth="1"/>
    <col min="13088" max="13088" width="2.88671875" style="4"/>
    <col min="13089" max="13089" width="3.6640625" style="4" bestFit="1" customWidth="1"/>
    <col min="13090" max="13090" width="1" style="4" customWidth="1"/>
    <col min="13091" max="13091" width="2.88671875" style="4"/>
    <col min="13092" max="13092" width="1" style="4" customWidth="1"/>
    <col min="13093" max="13312" width="2.88671875" style="4"/>
    <col min="13313" max="13313" width="20.21875" style="4" bestFit="1" customWidth="1"/>
    <col min="13314" max="13337" width="2.6640625" style="4" customWidth="1"/>
    <col min="13338" max="13338" width="1.33203125" style="4" customWidth="1"/>
    <col min="13339" max="13342" width="2.88671875" style="4"/>
    <col min="13343" max="13343" width="2.44140625" style="4" bestFit="1" customWidth="1"/>
    <col min="13344" max="13344" width="2.88671875" style="4"/>
    <col min="13345" max="13345" width="3.6640625" style="4" bestFit="1" customWidth="1"/>
    <col min="13346" max="13346" width="1" style="4" customWidth="1"/>
    <col min="13347" max="13347" width="2.88671875" style="4"/>
    <col min="13348" max="13348" width="1" style="4" customWidth="1"/>
    <col min="13349" max="13568" width="2.88671875" style="4"/>
    <col min="13569" max="13569" width="20.21875" style="4" bestFit="1" customWidth="1"/>
    <col min="13570" max="13593" width="2.6640625" style="4" customWidth="1"/>
    <col min="13594" max="13594" width="1.33203125" style="4" customWidth="1"/>
    <col min="13595" max="13598" width="2.88671875" style="4"/>
    <col min="13599" max="13599" width="2.44140625" style="4" bestFit="1" customWidth="1"/>
    <col min="13600" max="13600" width="2.88671875" style="4"/>
    <col min="13601" max="13601" width="3.6640625" style="4" bestFit="1" customWidth="1"/>
    <col min="13602" max="13602" width="1" style="4" customWidth="1"/>
    <col min="13603" max="13603" width="2.88671875" style="4"/>
    <col min="13604" max="13604" width="1" style="4" customWidth="1"/>
    <col min="13605" max="13824" width="2.88671875" style="4"/>
    <col min="13825" max="13825" width="20.21875" style="4" bestFit="1" customWidth="1"/>
    <col min="13826" max="13849" width="2.6640625" style="4" customWidth="1"/>
    <col min="13850" max="13850" width="1.33203125" style="4" customWidth="1"/>
    <col min="13851" max="13854" width="2.88671875" style="4"/>
    <col min="13855" max="13855" width="2.44140625" style="4" bestFit="1" customWidth="1"/>
    <col min="13856" max="13856" width="2.88671875" style="4"/>
    <col min="13857" max="13857" width="3.6640625" style="4" bestFit="1" customWidth="1"/>
    <col min="13858" max="13858" width="1" style="4" customWidth="1"/>
    <col min="13859" max="13859" width="2.88671875" style="4"/>
    <col min="13860" max="13860" width="1" style="4" customWidth="1"/>
    <col min="13861" max="14080" width="2.88671875" style="4"/>
    <col min="14081" max="14081" width="20.21875" style="4" bestFit="1" customWidth="1"/>
    <col min="14082" max="14105" width="2.6640625" style="4" customWidth="1"/>
    <col min="14106" max="14106" width="1.33203125" style="4" customWidth="1"/>
    <col min="14107" max="14110" width="2.88671875" style="4"/>
    <col min="14111" max="14111" width="2.44140625" style="4" bestFit="1" customWidth="1"/>
    <col min="14112" max="14112" width="2.88671875" style="4"/>
    <col min="14113" max="14113" width="3.6640625" style="4" bestFit="1" customWidth="1"/>
    <col min="14114" max="14114" width="1" style="4" customWidth="1"/>
    <col min="14115" max="14115" width="2.88671875" style="4"/>
    <col min="14116" max="14116" width="1" style="4" customWidth="1"/>
    <col min="14117" max="14336" width="2.88671875" style="4"/>
    <col min="14337" max="14337" width="20.21875" style="4" bestFit="1" customWidth="1"/>
    <col min="14338" max="14361" width="2.6640625" style="4" customWidth="1"/>
    <col min="14362" max="14362" width="1.33203125" style="4" customWidth="1"/>
    <col min="14363" max="14366" width="2.88671875" style="4"/>
    <col min="14367" max="14367" width="2.44140625" style="4" bestFit="1" customWidth="1"/>
    <col min="14368" max="14368" width="2.88671875" style="4"/>
    <col min="14369" max="14369" width="3.6640625" style="4" bestFit="1" customWidth="1"/>
    <col min="14370" max="14370" width="1" style="4" customWidth="1"/>
    <col min="14371" max="14371" width="2.88671875" style="4"/>
    <col min="14372" max="14372" width="1" style="4" customWidth="1"/>
    <col min="14373" max="14592" width="2.88671875" style="4"/>
    <col min="14593" max="14593" width="20.21875" style="4" bestFit="1" customWidth="1"/>
    <col min="14594" max="14617" width="2.6640625" style="4" customWidth="1"/>
    <col min="14618" max="14618" width="1.33203125" style="4" customWidth="1"/>
    <col min="14619" max="14622" width="2.88671875" style="4"/>
    <col min="14623" max="14623" width="2.44140625" style="4" bestFit="1" customWidth="1"/>
    <col min="14624" max="14624" width="2.88671875" style="4"/>
    <col min="14625" max="14625" width="3.6640625" style="4" bestFit="1" customWidth="1"/>
    <col min="14626" max="14626" width="1" style="4" customWidth="1"/>
    <col min="14627" max="14627" width="2.88671875" style="4"/>
    <col min="14628" max="14628" width="1" style="4" customWidth="1"/>
    <col min="14629" max="14848" width="2.88671875" style="4"/>
    <col min="14849" max="14849" width="20.21875" style="4" bestFit="1" customWidth="1"/>
    <col min="14850" max="14873" width="2.6640625" style="4" customWidth="1"/>
    <col min="14874" max="14874" width="1.33203125" style="4" customWidth="1"/>
    <col min="14875" max="14878" width="2.88671875" style="4"/>
    <col min="14879" max="14879" width="2.44140625" style="4" bestFit="1" customWidth="1"/>
    <col min="14880" max="14880" width="2.88671875" style="4"/>
    <col min="14881" max="14881" width="3.6640625" style="4" bestFit="1" customWidth="1"/>
    <col min="14882" max="14882" width="1" style="4" customWidth="1"/>
    <col min="14883" max="14883" width="2.88671875" style="4"/>
    <col min="14884" max="14884" width="1" style="4" customWidth="1"/>
    <col min="14885" max="15104" width="2.88671875" style="4"/>
    <col min="15105" max="15105" width="20.21875" style="4" bestFit="1" customWidth="1"/>
    <col min="15106" max="15129" width="2.6640625" style="4" customWidth="1"/>
    <col min="15130" max="15130" width="1.33203125" style="4" customWidth="1"/>
    <col min="15131" max="15134" width="2.88671875" style="4"/>
    <col min="15135" max="15135" width="2.44140625" style="4" bestFit="1" customWidth="1"/>
    <col min="15136" max="15136" width="2.88671875" style="4"/>
    <col min="15137" max="15137" width="3.6640625" style="4" bestFit="1" customWidth="1"/>
    <col min="15138" max="15138" width="1" style="4" customWidth="1"/>
    <col min="15139" max="15139" width="2.88671875" style="4"/>
    <col min="15140" max="15140" width="1" style="4" customWidth="1"/>
    <col min="15141" max="15360" width="2.88671875" style="4"/>
    <col min="15361" max="15361" width="20.21875" style="4" bestFit="1" customWidth="1"/>
    <col min="15362" max="15385" width="2.6640625" style="4" customWidth="1"/>
    <col min="15386" max="15386" width="1.33203125" style="4" customWidth="1"/>
    <col min="15387" max="15390" width="2.88671875" style="4"/>
    <col min="15391" max="15391" width="2.44140625" style="4" bestFit="1" customWidth="1"/>
    <col min="15392" max="15392" width="2.88671875" style="4"/>
    <col min="15393" max="15393" width="3.6640625" style="4" bestFit="1" customWidth="1"/>
    <col min="15394" max="15394" width="1" style="4" customWidth="1"/>
    <col min="15395" max="15395" width="2.88671875" style="4"/>
    <col min="15396" max="15396" width="1" style="4" customWidth="1"/>
    <col min="15397" max="15616" width="2.88671875" style="4"/>
    <col min="15617" max="15617" width="20.21875" style="4" bestFit="1" customWidth="1"/>
    <col min="15618" max="15641" width="2.6640625" style="4" customWidth="1"/>
    <col min="15642" max="15642" width="1.33203125" style="4" customWidth="1"/>
    <col min="15643" max="15646" width="2.88671875" style="4"/>
    <col min="15647" max="15647" width="2.44140625" style="4" bestFit="1" customWidth="1"/>
    <col min="15648" max="15648" width="2.88671875" style="4"/>
    <col min="15649" max="15649" width="3.6640625" style="4" bestFit="1" customWidth="1"/>
    <col min="15650" max="15650" width="1" style="4" customWidth="1"/>
    <col min="15651" max="15651" width="2.88671875" style="4"/>
    <col min="15652" max="15652" width="1" style="4" customWidth="1"/>
    <col min="15653" max="15872" width="2.88671875" style="4"/>
    <col min="15873" max="15873" width="20.21875" style="4" bestFit="1" customWidth="1"/>
    <col min="15874" max="15897" width="2.6640625" style="4" customWidth="1"/>
    <col min="15898" max="15898" width="1.33203125" style="4" customWidth="1"/>
    <col min="15899" max="15902" width="2.88671875" style="4"/>
    <col min="15903" max="15903" width="2.44140625" style="4" bestFit="1" customWidth="1"/>
    <col min="15904" max="15904" width="2.88671875" style="4"/>
    <col min="15905" max="15905" width="3.6640625" style="4" bestFit="1" customWidth="1"/>
    <col min="15906" max="15906" width="1" style="4" customWidth="1"/>
    <col min="15907" max="15907" width="2.88671875" style="4"/>
    <col min="15908" max="15908" width="1" style="4" customWidth="1"/>
    <col min="15909" max="16128" width="2.88671875" style="4"/>
    <col min="16129" max="16129" width="20.21875" style="4" bestFit="1" customWidth="1"/>
    <col min="16130" max="16153" width="2.6640625" style="4" customWidth="1"/>
    <col min="16154" max="16154" width="1.33203125" style="4" customWidth="1"/>
    <col min="16155" max="16158" width="2.88671875" style="4"/>
    <col min="16159" max="16159" width="2.44140625" style="4" bestFit="1" customWidth="1"/>
    <col min="16160" max="16160" width="2.88671875" style="4"/>
    <col min="16161" max="16161" width="3.6640625" style="4" bestFit="1" customWidth="1"/>
    <col min="16162" max="16162" width="1" style="4" customWidth="1"/>
    <col min="16163" max="16163" width="2.88671875" style="4"/>
    <col min="16164" max="16164" width="1" style="4" customWidth="1"/>
    <col min="16165" max="16384" width="2.88671875" style="4"/>
  </cols>
  <sheetData>
    <row r="1" spans="1:37" ht="16.2" thickBot="1" x14ac:dyDescent="0.35">
      <c r="A1" s="3" t="s">
        <v>42</v>
      </c>
      <c r="AA1" s="5">
        <v>36892</v>
      </c>
      <c r="AB1" s="6"/>
      <c r="AC1" s="6"/>
      <c r="AD1" s="6"/>
      <c r="AE1" s="6"/>
      <c r="AF1" s="6"/>
      <c r="AG1" s="6"/>
      <c r="AI1" s="7"/>
      <c r="AJ1" s="8"/>
    </row>
    <row r="2" spans="1:37" ht="33.75" customHeight="1" thickTop="1" thickBot="1" x14ac:dyDescent="0.35">
      <c r="A2" s="9" t="s">
        <v>43</v>
      </c>
      <c r="B2" s="10" t="str">
        <f>(A3)</f>
        <v>Lukács Viktor</v>
      </c>
      <c r="C2" s="11"/>
      <c r="D2" s="10"/>
      <c r="E2" s="10"/>
      <c r="F2" s="12" t="str">
        <f>(A4)</f>
        <v>Mártonfi István</v>
      </c>
      <c r="G2" s="10"/>
      <c r="H2" s="10"/>
      <c r="I2" s="10"/>
      <c r="J2" s="12" t="str">
        <f>(A5)</f>
        <v>Koczor János</v>
      </c>
      <c r="K2" s="10"/>
      <c r="L2" s="10"/>
      <c r="M2" s="10"/>
      <c r="N2" s="12" t="str">
        <f>(A6)</f>
        <v>Kondor Gábor</v>
      </c>
      <c r="O2" s="10"/>
      <c r="P2" s="10"/>
      <c r="Q2" s="10"/>
      <c r="R2" s="12" t="str">
        <f>(A7)</f>
        <v>Trischler Róbert</v>
      </c>
      <c r="S2" s="10"/>
      <c r="T2" s="10"/>
      <c r="U2" s="10"/>
      <c r="V2" s="12" t="str">
        <f>(A8)</f>
        <v>Kelemen Zoltán</v>
      </c>
      <c r="W2" s="10"/>
      <c r="X2" s="10"/>
      <c r="Y2" s="10"/>
      <c r="Z2" s="13"/>
      <c r="AA2" s="14" t="s">
        <v>44</v>
      </c>
      <c r="AB2" s="15" t="s">
        <v>45</v>
      </c>
      <c r="AC2" s="15" t="s">
        <v>46</v>
      </c>
      <c r="AD2" s="15" t="s">
        <v>47</v>
      </c>
      <c r="AE2" s="16" t="s">
        <v>48</v>
      </c>
      <c r="AF2" s="16" t="s">
        <v>49</v>
      </c>
      <c r="AG2" s="17" t="s">
        <v>50</v>
      </c>
      <c r="AI2" s="18" t="s">
        <v>51</v>
      </c>
      <c r="AJ2" s="19"/>
      <c r="AK2" s="20" t="s">
        <v>52</v>
      </c>
    </row>
    <row r="3" spans="1:37" ht="16.2" thickTop="1" x14ac:dyDescent="0.3">
      <c r="A3" s="21" t="s">
        <v>4</v>
      </c>
      <c r="B3" s="22"/>
      <c r="C3" s="23"/>
      <c r="D3" s="23"/>
      <c r="E3" s="23"/>
      <c r="F3" s="24">
        <v>1</v>
      </c>
      <c r="G3" s="25">
        <f>(N10)</f>
        <v>0</v>
      </c>
      <c r="H3" s="25">
        <f>(P10)</f>
        <v>0</v>
      </c>
      <c r="I3" s="26" t="str">
        <f>IF(G3=".","-",IF(G3&gt;H3,"g",IF(G3=H3,"d","v")))</f>
        <v>d</v>
      </c>
      <c r="J3" s="24">
        <v>2</v>
      </c>
      <c r="K3" s="25">
        <f>(N16)</f>
        <v>2</v>
      </c>
      <c r="L3" s="25">
        <f>(P16)</f>
        <v>0</v>
      </c>
      <c r="M3" s="26" t="str">
        <f>IF(K3=".","-",IF(K3&gt;L3,"g",IF(K3=L3,"d","v")))</f>
        <v>g</v>
      </c>
      <c r="N3" s="24">
        <v>3</v>
      </c>
      <c r="O3" s="25">
        <f>(N19)</f>
        <v>1</v>
      </c>
      <c r="P3" s="25">
        <f>(P19)</f>
        <v>1</v>
      </c>
      <c r="Q3" s="26" t="str">
        <f>IF(O3=".","-",IF(O3&gt;P3,"g",IF(O3=P3,"d","v")))</f>
        <v>d</v>
      </c>
      <c r="R3" s="24">
        <v>4</v>
      </c>
      <c r="S3" s="25">
        <f>(N24)</f>
        <v>4</v>
      </c>
      <c r="T3" s="25">
        <f>(P24)</f>
        <v>1</v>
      </c>
      <c r="U3" s="26" t="str">
        <f>IF(S3=".","-",IF(S3&gt;T3,"g",IF(S3=T3,"d","v")))</f>
        <v>g</v>
      </c>
      <c r="V3" s="24">
        <v>5</v>
      </c>
      <c r="W3" s="25">
        <f>(N26)</f>
        <v>2</v>
      </c>
      <c r="X3" s="25">
        <f>(P26)</f>
        <v>0</v>
      </c>
      <c r="Y3" s="26" t="str">
        <f>IF(W3=".","-",IF(W3&gt;X3,"g",IF(W3=X3,"d","v")))</f>
        <v>g</v>
      </c>
      <c r="Z3" s="27"/>
      <c r="AA3" s="28">
        <f t="shared" ref="AA3:AA8" si="0">SUM(AB3:AD3)</f>
        <v>5</v>
      </c>
      <c r="AB3" s="29">
        <f t="shared" ref="AB3:AB8" si="1">COUNTIF(B3:Y3,"g")</f>
        <v>3</v>
      </c>
      <c r="AC3" s="29">
        <f t="shared" ref="AC3:AC8" si="2">COUNTIF(B3:Y3,"d")</f>
        <v>2</v>
      </c>
      <c r="AD3" s="29">
        <f t="shared" ref="AD3:AD8" si="3">COUNTIF(B3:Y3,"v")</f>
        <v>0</v>
      </c>
      <c r="AE3" s="30">
        <f>SUM(IF(G3&lt;&gt;".",G3)+IF(K3&lt;&gt;".",K3)+IF(O3&lt;&gt;".",O3)+IF(S3&lt;&gt;".",S3)+IF(W3&lt;&gt;".",W3))</f>
        <v>9</v>
      </c>
      <c r="AF3" s="30">
        <f>SUM(IF(H3&lt;&gt;".",H3)+IF(L3&lt;&gt;".",L3)+IF(P3&lt;&gt;".",P3)+IF(T3&lt;&gt;".",T3)+IF(X3&lt;&gt;".",X3))</f>
        <v>2</v>
      </c>
      <c r="AG3" s="31">
        <f t="shared" ref="AG3:AG8" si="4">SUM(AB3*3+AC3*1)</f>
        <v>11</v>
      </c>
      <c r="AI3" s="32">
        <f t="shared" ref="AI3:AI8" si="5">RANK(AG3,$AG$3:$AG$8,0)</f>
        <v>1</v>
      </c>
      <c r="AJ3" s="33"/>
      <c r="AK3" s="34">
        <f t="shared" ref="AK3:AK8" si="6">SUM(AE3-AF3)</f>
        <v>7</v>
      </c>
    </row>
    <row r="4" spans="1:37" ht="15.6" x14ac:dyDescent="0.3">
      <c r="A4" s="35" t="s">
        <v>12</v>
      </c>
      <c r="B4" s="36">
        <v>1</v>
      </c>
      <c r="C4" s="37">
        <f>(P10)</f>
        <v>0</v>
      </c>
      <c r="D4" s="37">
        <f>(N10)</f>
        <v>0</v>
      </c>
      <c r="E4" s="38" t="str">
        <f>IF(C4=".","-",IF(C4&gt;D4,"g",IF(C4=D4,"d","v")))</f>
        <v>d</v>
      </c>
      <c r="F4" s="39"/>
      <c r="G4" s="40"/>
      <c r="H4" s="40"/>
      <c r="I4" s="40"/>
      <c r="J4" s="36">
        <v>3</v>
      </c>
      <c r="K4" s="37">
        <f>(N18)</f>
        <v>2</v>
      </c>
      <c r="L4" s="37">
        <f>(P18)</f>
        <v>2</v>
      </c>
      <c r="M4" s="38" t="str">
        <f>IF(K4=".","-",IF(K4&gt;L4,"g",IF(K4=L4,"d","v")))</f>
        <v>d</v>
      </c>
      <c r="N4" s="36">
        <v>4</v>
      </c>
      <c r="O4" s="37">
        <f>(N23)</f>
        <v>2</v>
      </c>
      <c r="P4" s="37">
        <f>(P23)</f>
        <v>0</v>
      </c>
      <c r="Q4" s="38" t="str">
        <f>IF(O4=".","-",IF(O4&gt;P4,"g",IF(O4=P4,"d","v")))</f>
        <v>g</v>
      </c>
      <c r="R4" s="36">
        <v>5</v>
      </c>
      <c r="S4" s="37">
        <f>(N28)</f>
        <v>1</v>
      </c>
      <c r="T4" s="37">
        <f>(P28)</f>
        <v>1</v>
      </c>
      <c r="U4" s="38" t="str">
        <f>IF(S4=".","-",IF(S4&gt;T4,"g",IF(S4=T4,"d","v")))</f>
        <v>d</v>
      </c>
      <c r="V4" s="36">
        <v>2</v>
      </c>
      <c r="W4" s="37">
        <f>(N15)</f>
        <v>3</v>
      </c>
      <c r="X4" s="37">
        <f>(P15)</f>
        <v>0</v>
      </c>
      <c r="Y4" s="38" t="str">
        <f>IF(W4=".","-",IF(W4&gt;X4,"g",IF(W4=X4,"d","v")))</f>
        <v>g</v>
      </c>
      <c r="Z4" s="41"/>
      <c r="AA4" s="42">
        <f t="shared" si="0"/>
        <v>5</v>
      </c>
      <c r="AB4" s="43">
        <f t="shared" si="1"/>
        <v>2</v>
      </c>
      <c r="AC4" s="43">
        <f t="shared" si="2"/>
        <v>3</v>
      </c>
      <c r="AD4" s="43">
        <f t="shared" si="3"/>
        <v>0</v>
      </c>
      <c r="AE4" s="44">
        <f>SUM(IF(C4&lt;&gt;".",C4)+IF(K4&lt;&gt;".",K4)+IF(O4&lt;&gt;".",O4)+IF(S4&lt;&gt;".",S4)+IF(W4&lt;&gt;".",W4))</f>
        <v>8</v>
      </c>
      <c r="AF4" s="44">
        <f>SUM(IF(D4&lt;&gt;".",D4)+IF(L4&lt;&gt;".",L4)+IF(P4&lt;&gt;".",P4)+IF(T4&lt;&gt;".",T4)+IF(X4&lt;&gt;".",X4))</f>
        <v>3</v>
      </c>
      <c r="AG4" s="45">
        <f t="shared" si="4"/>
        <v>9</v>
      </c>
      <c r="AI4" s="32">
        <f t="shared" si="5"/>
        <v>2</v>
      </c>
      <c r="AJ4" s="33"/>
      <c r="AK4" s="34">
        <f t="shared" si="6"/>
        <v>5</v>
      </c>
    </row>
    <row r="5" spans="1:37" ht="15.6" x14ac:dyDescent="0.3">
      <c r="A5" s="35" t="s">
        <v>9</v>
      </c>
      <c r="B5" s="36">
        <v>2</v>
      </c>
      <c r="C5" s="37">
        <f>(P16)</f>
        <v>0</v>
      </c>
      <c r="D5" s="37">
        <f>(N16)</f>
        <v>2</v>
      </c>
      <c r="E5" s="38" t="str">
        <f>IF(C5=".","-",IF(C5&gt;D5,"g",IF(C5=D5,"d","v")))</f>
        <v>v</v>
      </c>
      <c r="F5" s="36">
        <v>3</v>
      </c>
      <c r="G5" s="37">
        <f>(P18)</f>
        <v>2</v>
      </c>
      <c r="H5" s="37">
        <f>(N18)</f>
        <v>2</v>
      </c>
      <c r="I5" s="38" t="str">
        <f>IF(G5=".","-",IF(G5&gt;H5,"g",IF(G5=H5,"d","v")))</f>
        <v>d</v>
      </c>
      <c r="J5" s="46"/>
      <c r="K5" s="40"/>
      <c r="L5" s="40"/>
      <c r="M5" s="40"/>
      <c r="N5" s="36">
        <v>5</v>
      </c>
      <c r="O5" s="37">
        <f>(N27)</f>
        <v>0</v>
      </c>
      <c r="P5" s="37">
        <f>(P27)</f>
        <v>0</v>
      </c>
      <c r="Q5" s="38" t="str">
        <f>IF(O5=".","-",IF(O5&gt;P5,"g",IF(O5=P5,"d","v")))</f>
        <v>d</v>
      </c>
      <c r="R5" s="36">
        <v>1</v>
      </c>
      <c r="S5" s="37">
        <f>(N11)</f>
        <v>2</v>
      </c>
      <c r="T5" s="37">
        <f>(P11)</f>
        <v>1</v>
      </c>
      <c r="U5" s="38" t="str">
        <f>IF(S5=".","-",IF(S5&gt;T5,"g",IF(S5=T5,"d","v")))</f>
        <v>g</v>
      </c>
      <c r="V5" s="36">
        <v>4</v>
      </c>
      <c r="W5" s="37">
        <f>(N22)</f>
        <v>4</v>
      </c>
      <c r="X5" s="37">
        <f>(P22)</f>
        <v>0</v>
      </c>
      <c r="Y5" s="38" t="str">
        <f>IF(W5=".","-",IF(W5&gt;X5,"g",IF(W5=X5,"d","v")))</f>
        <v>g</v>
      </c>
      <c r="Z5" s="41"/>
      <c r="AA5" s="42">
        <f t="shared" si="0"/>
        <v>5</v>
      </c>
      <c r="AB5" s="43">
        <f t="shared" si="1"/>
        <v>2</v>
      </c>
      <c r="AC5" s="43">
        <f t="shared" si="2"/>
        <v>2</v>
      </c>
      <c r="AD5" s="43">
        <f t="shared" si="3"/>
        <v>1</v>
      </c>
      <c r="AE5" s="44">
        <f>SUM(IF(C5&lt;&gt;".",C5)+IF(G5&lt;&gt;".",G5)+IF(O5&lt;&gt;".",O5)+IF(S5&lt;&gt;".",S5)+IF(W5&lt;&gt;".",W5))</f>
        <v>8</v>
      </c>
      <c r="AF5" s="44">
        <f>SUM(IF(H5&lt;&gt;".",H5)+IF(D5&lt;&gt;".",D5)+IF(P5&lt;&gt;".",P5)+IF(T5&lt;&gt;".",T5)+IF(X5&lt;&gt;".",X5))</f>
        <v>5</v>
      </c>
      <c r="AG5" s="45">
        <f t="shared" si="4"/>
        <v>8</v>
      </c>
      <c r="AI5" s="32">
        <f t="shared" si="5"/>
        <v>3</v>
      </c>
      <c r="AJ5" s="33"/>
      <c r="AK5" s="34">
        <f t="shared" si="6"/>
        <v>3</v>
      </c>
    </row>
    <row r="6" spans="1:37" ht="15.6" x14ac:dyDescent="0.3">
      <c r="A6" s="35" t="s">
        <v>7</v>
      </c>
      <c r="B6" s="36">
        <v>3</v>
      </c>
      <c r="C6" s="37">
        <f>(P19)</f>
        <v>1</v>
      </c>
      <c r="D6" s="37">
        <f>(N19)</f>
        <v>1</v>
      </c>
      <c r="E6" s="38" t="str">
        <f>IF(C6=".","-",IF(C6&gt;D6,"g",IF(C6=D6,"d","v")))</f>
        <v>d</v>
      </c>
      <c r="F6" s="36">
        <v>4</v>
      </c>
      <c r="G6" s="37">
        <f>(P23)</f>
        <v>0</v>
      </c>
      <c r="H6" s="37">
        <f>(N23)</f>
        <v>2</v>
      </c>
      <c r="I6" s="38" t="str">
        <f>IF(G6=".","-",IF(G6&gt;H6,"g",IF(G6=H6,"d","v")))</f>
        <v>v</v>
      </c>
      <c r="J6" s="36">
        <v>5</v>
      </c>
      <c r="K6" s="37">
        <f>(P27)</f>
        <v>0</v>
      </c>
      <c r="L6" s="37">
        <f>(N27)</f>
        <v>0</v>
      </c>
      <c r="M6" s="38" t="str">
        <f>IF(K6=".","-",IF(K6&gt;L6,"g",IF(K6=L6,"d","v")))</f>
        <v>d</v>
      </c>
      <c r="N6" s="39"/>
      <c r="O6" s="40"/>
      <c r="P6" s="40"/>
      <c r="Q6" s="40"/>
      <c r="R6" s="36">
        <v>2</v>
      </c>
      <c r="S6" s="37">
        <f>(N14)</f>
        <v>0</v>
      </c>
      <c r="T6" s="37">
        <f>(P14)</f>
        <v>1</v>
      </c>
      <c r="U6" s="38" t="str">
        <f>IF(S6=".","-",IF(S6&gt;T6,"g",IF(S6=T6,"d","v")))</f>
        <v>v</v>
      </c>
      <c r="V6" s="36">
        <v>1</v>
      </c>
      <c r="W6" s="37">
        <f>(N12)</f>
        <v>3</v>
      </c>
      <c r="X6" s="37">
        <f>(P12)</f>
        <v>0</v>
      </c>
      <c r="Y6" s="38" t="str">
        <f>IF(W6=".","-",IF(W6&gt;X6,"g",IF(W6=X6,"d","v")))</f>
        <v>g</v>
      </c>
      <c r="Z6" s="41"/>
      <c r="AA6" s="42">
        <f t="shared" si="0"/>
        <v>5</v>
      </c>
      <c r="AB6" s="43">
        <f t="shared" si="1"/>
        <v>1</v>
      </c>
      <c r="AC6" s="43">
        <f t="shared" si="2"/>
        <v>2</v>
      </c>
      <c r="AD6" s="43">
        <f t="shared" si="3"/>
        <v>2</v>
      </c>
      <c r="AE6" s="44">
        <f>SUM(IF(G6&lt;&gt;".",G6)+IF(K6&lt;&gt;".",K6)+IF(C6&lt;&gt;".",C6)+IF(S6&lt;&gt;".",S6)+IF(W6&lt;&gt;".",W6))</f>
        <v>4</v>
      </c>
      <c r="AF6" s="44">
        <f>SUM(IF(H6&lt;&gt;".",H6)+IF(L6&lt;&gt;".",L6)+IF(D6&lt;&gt;".",D6)+IF(T6&lt;&gt;".",T6)+IF(X6&lt;&gt;".",X6))</f>
        <v>4</v>
      </c>
      <c r="AG6" s="45">
        <f t="shared" si="4"/>
        <v>5</v>
      </c>
      <c r="AI6" s="32">
        <f t="shared" si="5"/>
        <v>5</v>
      </c>
      <c r="AJ6" s="33"/>
      <c r="AK6" s="34">
        <f t="shared" si="6"/>
        <v>0</v>
      </c>
    </row>
    <row r="7" spans="1:37" ht="15.6" x14ac:dyDescent="0.3">
      <c r="A7" s="35" t="s">
        <v>16</v>
      </c>
      <c r="B7" s="36">
        <v>4</v>
      </c>
      <c r="C7" s="37">
        <f>(P24)</f>
        <v>1</v>
      </c>
      <c r="D7" s="37">
        <f>(N24)</f>
        <v>4</v>
      </c>
      <c r="E7" s="38" t="str">
        <f>IF(C7=".","-",IF(C7&gt;D7,"g",IF(C7=D7,"d","v")))</f>
        <v>v</v>
      </c>
      <c r="F7" s="36">
        <v>5</v>
      </c>
      <c r="G7" s="37">
        <f>(P28)</f>
        <v>1</v>
      </c>
      <c r="H7" s="37">
        <f>(N28)</f>
        <v>1</v>
      </c>
      <c r="I7" s="38" t="str">
        <f>IF(G7=".","-",IF(G7&gt;H7,"g",IF(G7=H7,"d","v")))</f>
        <v>d</v>
      </c>
      <c r="J7" s="36">
        <v>1</v>
      </c>
      <c r="K7" s="37">
        <f>(P11)</f>
        <v>1</v>
      </c>
      <c r="L7" s="37">
        <f>(N11)</f>
        <v>2</v>
      </c>
      <c r="M7" s="38" t="str">
        <f>IF(K7=".","-",IF(K7&gt;L7,"g",IF(K7=L7,"d","v")))</f>
        <v>v</v>
      </c>
      <c r="N7" s="47">
        <v>2</v>
      </c>
      <c r="O7" s="37">
        <f>(P14)</f>
        <v>1</v>
      </c>
      <c r="P7" s="37">
        <f>(N14)</f>
        <v>0</v>
      </c>
      <c r="Q7" s="38" t="str">
        <f>IF(O7=".","-",IF(O7&gt;P7,"g",IF(O7=P7,"d","v")))</f>
        <v>g</v>
      </c>
      <c r="R7" s="39"/>
      <c r="S7" s="40"/>
      <c r="T7" s="40"/>
      <c r="U7" s="40"/>
      <c r="V7" s="36">
        <v>3</v>
      </c>
      <c r="W7" s="37">
        <f>(N20)</f>
        <v>3</v>
      </c>
      <c r="X7" s="37">
        <f>(P20)</f>
        <v>0</v>
      </c>
      <c r="Y7" s="38" t="str">
        <f>IF(W7=".","-",IF(W7&gt;X7,"g",IF(W7=X7,"d","v")))</f>
        <v>g</v>
      </c>
      <c r="Z7" s="41"/>
      <c r="AA7" s="42">
        <f t="shared" si="0"/>
        <v>5</v>
      </c>
      <c r="AB7" s="43">
        <f t="shared" si="1"/>
        <v>2</v>
      </c>
      <c r="AC7" s="43">
        <f t="shared" si="2"/>
        <v>1</v>
      </c>
      <c r="AD7" s="43">
        <f t="shared" si="3"/>
        <v>2</v>
      </c>
      <c r="AE7" s="44">
        <f>SUM(IF(G7&lt;&gt;".",G7)+IF(K7&lt;&gt;".",K7)+IF(O7&lt;&gt;".",O7)+IF(C7&lt;&gt;".",C7)+IF(W7&lt;&gt;".",W7))</f>
        <v>7</v>
      </c>
      <c r="AF7" s="44">
        <f>SUM(IF(H7&lt;&gt;".",H7)+IF(L7&lt;&gt;".",L7)+IF(P7&lt;&gt;".",P7)+IF(D7&lt;&gt;".",D7)+IF(X7&lt;&gt;".",X7))</f>
        <v>7</v>
      </c>
      <c r="AG7" s="45">
        <f t="shared" si="4"/>
        <v>7</v>
      </c>
      <c r="AH7" s="48"/>
      <c r="AI7" s="32">
        <f t="shared" si="5"/>
        <v>4</v>
      </c>
      <c r="AJ7" s="33"/>
      <c r="AK7" s="34">
        <f t="shared" si="6"/>
        <v>0</v>
      </c>
    </row>
    <row r="8" spans="1:37" ht="16.2" thickBot="1" x14ac:dyDescent="0.35">
      <c r="A8" s="49" t="s">
        <v>18</v>
      </c>
      <c r="B8" s="50">
        <v>5</v>
      </c>
      <c r="C8" s="51">
        <f>(P26)</f>
        <v>0</v>
      </c>
      <c r="D8" s="51">
        <f>(N26)</f>
        <v>2</v>
      </c>
      <c r="E8" s="52" t="str">
        <f>IF(C8=".","-",IF(C8&gt;D8,"g",IF(C8=D8,"d","v")))</f>
        <v>v</v>
      </c>
      <c r="F8" s="50">
        <v>2</v>
      </c>
      <c r="G8" s="51">
        <f>(P15)</f>
        <v>0</v>
      </c>
      <c r="H8" s="51">
        <f>(N15)</f>
        <v>3</v>
      </c>
      <c r="I8" s="52" t="str">
        <f>IF(G8=".","-",IF(G8&gt;H8,"g",IF(G8=H8,"d","v")))</f>
        <v>v</v>
      </c>
      <c r="J8" s="50">
        <v>4</v>
      </c>
      <c r="K8" s="51">
        <f>(P22)</f>
        <v>0</v>
      </c>
      <c r="L8" s="51">
        <f>(N22)</f>
        <v>4</v>
      </c>
      <c r="M8" s="52" t="str">
        <f>IF(K8=".","-",IF(K8&gt;L8,"g",IF(K8=L8,"d","v")))</f>
        <v>v</v>
      </c>
      <c r="N8" s="53">
        <v>1</v>
      </c>
      <c r="O8" s="51">
        <f>(X6)</f>
        <v>0</v>
      </c>
      <c r="P8" s="51">
        <f>(W6)</f>
        <v>3</v>
      </c>
      <c r="Q8" s="52" t="str">
        <f>IF(O8=".","-",IF(O8&gt;P8,"g",IF(O8=P8,"d","v")))</f>
        <v>v</v>
      </c>
      <c r="R8" s="50">
        <v>3</v>
      </c>
      <c r="S8" s="51">
        <f>(P20)</f>
        <v>0</v>
      </c>
      <c r="T8" s="51">
        <f>(N20)</f>
        <v>3</v>
      </c>
      <c r="U8" s="52" t="str">
        <f>IF(S8=".","-",IF(S8&gt;T8,"g",IF(S8=T8,"d","v")))</f>
        <v>v</v>
      </c>
      <c r="V8" s="54"/>
      <c r="W8" s="55"/>
      <c r="X8" s="55"/>
      <c r="Y8" s="55"/>
      <c r="Z8" s="13"/>
      <c r="AA8" s="56">
        <f t="shared" si="0"/>
        <v>5</v>
      </c>
      <c r="AB8" s="57">
        <f t="shared" si="1"/>
        <v>0</v>
      </c>
      <c r="AC8" s="57">
        <f t="shared" si="2"/>
        <v>0</v>
      </c>
      <c r="AD8" s="57">
        <f t="shared" si="3"/>
        <v>5</v>
      </c>
      <c r="AE8" s="58">
        <f>SUM(IF(G8&lt;&gt;".",G8)+IF(K8&lt;&gt;".",K8)+IF(O8&lt;&gt;".",O8)+IF(S8&lt;&gt;".",S8)+IF(C8&lt;&gt;".",C8))</f>
        <v>0</v>
      </c>
      <c r="AF8" s="58">
        <f>SUM(IF(H8&lt;&gt;".",H8)+IF(L8&lt;&gt;".",L8)+IF(P8&lt;&gt;".",P8)+IF(T8&lt;&gt;".",T8)+IF(D8&lt;&gt;".",D8))</f>
        <v>15</v>
      </c>
      <c r="AG8" s="59">
        <f t="shared" si="4"/>
        <v>0</v>
      </c>
      <c r="AI8" s="60">
        <f t="shared" si="5"/>
        <v>6</v>
      </c>
      <c r="AJ8" s="33"/>
      <c r="AK8" s="34">
        <f t="shared" si="6"/>
        <v>-15</v>
      </c>
    </row>
    <row r="9" spans="1:37" ht="3.75" customHeight="1" thickTop="1" x14ac:dyDescent="0.25">
      <c r="B9" s="61"/>
      <c r="C9" s="62"/>
      <c r="D9" s="62"/>
      <c r="E9" s="63"/>
      <c r="F9" s="61"/>
      <c r="G9" s="62"/>
      <c r="H9" s="62"/>
      <c r="I9" s="63"/>
      <c r="J9" s="61"/>
      <c r="K9" s="62"/>
      <c r="L9" s="62"/>
      <c r="M9" s="63"/>
      <c r="N9" s="61"/>
      <c r="O9" s="62"/>
      <c r="P9" s="62"/>
      <c r="Q9" s="63"/>
      <c r="R9" s="61"/>
      <c r="S9" s="62"/>
      <c r="T9" s="62"/>
      <c r="U9" s="63"/>
      <c r="AA9" s="64"/>
      <c r="AB9" s="7"/>
      <c r="AC9" s="7"/>
      <c r="AD9" s="7"/>
      <c r="AE9" s="65"/>
      <c r="AF9" s="65"/>
      <c r="AG9" s="66"/>
    </row>
    <row r="10" spans="1:37" ht="24.6" x14ac:dyDescent="0.4">
      <c r="A10" s="67">
        <v>1</v>
      </c>
      <c r="B10" s="68"/>
      <c r="D10" s="8"/>
      <c r="K10" s="69"/>
      <c r="L10" s="70" t="str">
        <f>($A$3)</f>
        <v>Lukács Viktor</v>
      </c>
      <c r="M10" s="69"/>
      <c r="N10" s="71">
        <v>0</v>
      </c>
      <c r="O10" s="72" t="s">
        <v>53</v>
      </c>
      <c r="P10" s="71">
        <v>0</v>
      </c>
      <c r="R10" s="73" t="str">
        <f>($A$4)</f>
        <v>Mártonfi István</v>
      </c>
      <c r="AI10" s="74"/>
    </row>
    <row r="11" spans="1:37" ht="20.399999999999999" x14ac:dyDescent="0.35">
      <c r="A11" s="61"/>
      <c r="B11" s="75"/>
      <c r="L11" s="70" t="str">
        <f>($A$5)</f>
        <v>Koczor János</v>
      </c>
      <c r="N11" s="71">
        <v>2</v>
      </c>
      <c r="O11" s="72" t="s">
        <v>53</v>
      </c>
      <c r="P11" s="71">
        <v>1</v>
      </c>
      <c r="R11" s="73" t="str">
        <f>($A$7)</f>
        <v>Trischler Róbert</v>
      </c>
      <c r="AI11" s="74"/>
    </row>
    <row r="12" spans="1:37" ht="20.399999999999999" x14ac:dyDescent="0.35">
      <c r="A12" s="61"/>
      <c r="B12" s="75"/>
      <c r="D12" s="8"/>
      <c r="L12" s="70" t="str">
        <f>($A$6)</f>
        <v>Kondor Gábor</v>
      </c>
      <c r="N12" s="71">
        <v>3</v>
      </c>
      <c r="O12" s="72" t="s">
        <v>53</v>
      </c>
      <c r="P12" s="71">
        <v>0</v>
      </c>
      <c r="Q12" s="76"/>
      <c r="R12" s="73" t="str">
        <f>($A$8)</f>
        <v>Kelemen Zoltán</v>
      </c>
      <c r="AI12" s="74"/>
    </row>
    <row r="13" spans="1:37" ht="3.75" customHeight="1" x14ac:dyDescent="0.4">
      <c r="A13" s="61"/>
      <c r="B13" s="75"/>
      <c r="C13" s="77"/>
      <c r="D13" s="78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9"/>
      <c r="P13" s="80"/>
      <c r="Q13" s="79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</row>
    <row r="14" spans="1:37" ht="24.6" x14ac:dyDescent="0.4">
      <c r="A14" s="67">
        <v>2</v>
      </c>
      <c r="B14" s="81"/>
      <c r="D14" s="8"/>
      <c r="L14" s="70" t="str">
        <f>($A$6)</f>
        <v>Kondor Gábor</v>
      </c>
      <c r="N14" s="71">
        <v>0</v>
      </c>
      <c r="O14" s="72" t="s">
        <v>53</v>
      </c>
      <c r="P14" s="71">
        <v>1</v>
      </c>
      <c r="Q14" s="69"/>
      <c r="R14" s="73" t="str">
        <f>($A$7)</f>
        <v>Trischler Róbert</v>
      </c>
      <c r="AI14" s="74"/>
    </row>
    <row r="15" spans="1:37" ht="20.399999999999999" x14ac:dyDescent="0.35">
      <c r="A15" s="61"/>
      <c r="B15" s="82"/>
      <c r="L15" s="70" t="str">
        <f>($A$4)</f>
        <v>Mártonfi István</v>
      </c>
      <c r="N15" s="71">
        <v>3</v>
      </c>
      <c r="O15" s="72" t="s">
        <v>53</v>
      </c>
      <c r="P15" s="71">
        <v>0</v>
      </c>
      <c r="R15" s="73" t="str">
        <f>($A$8)</f>
        <v>Kelemen Zoltán</v>
      </c>
      <c r="AI15" s="74"/>
    </row>
    <row r="16" spans="1:37" ht="20.399999999999999" x14ac:dyDescent="0.35">
      <c r="A16" s="61"/>
      <c r="B16" s="82"/>
      <c r="D16" s="8"/>
      <c r="L16" s="70" t="str">
        <f>($A$3)</f>
        <v>Lukács Viktor</v>
      </c>
      <c r="N16" s="71">
        <v>2</v>
      </c>
      <c r="O16" s="72" t="s">
        <v>53</v>
      </c>
      <c r="P16" s="71">
        <v>0</v>
      </c>
      <c r="Q16" s="76"/>
      <c r="R16" s="73" t="str">
        <f>($A$5)</f>
        <v>Koczor János</v>
      </c>
      <c r="AI16" s="74"/>
    </row>
    <row r="17" spans="1:33" ht="3.75" customHeight="1" x14ac:dyDescent="0.3">
      <c r="A17" s="61"/>
      <c r="B17" s="82"/>
      <c r="C17" s="83"/>
      <c r="D17" s="83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</row>
    <row r="18" spans="1:33" ht="24.6" x14ac:dyDescent="0.4">
      <c r="A18" s="67">
        <v>3</v>
      </c>
      <c r="B18" s="68"/>
      <c r="D18" s="8"/>
      <c r="L18" s="70" t="str">
        <f>($A$4)</f>
        <v>Mártonfi István</v>
      </c>
      <c r="N18" s="71">
        <v>2</v>
      </c>
      <c r="O18" s="72" t="s">
        <v>53</v>
      </c>
      <c r="P18" s="71">
        <v>2</v>
      </c>
      <c r="Q18" s="69"/>
      <c r="R18" s="73" t="str">
        <f>($A$5)</f>
        <v>Koczor János</v>
      </c>
    </row>
    <row r="19" spans="1:33" ht="20.399999999999999" x14ac:dyDescent="0.35">
      <c r="A19" s="61"/>
      <c r="B19" s="75"/>
      <c r="L19" s="70" t="str">
        <f>($A$3)</f>
        <v>Lukács Viktor</v>
      </c>
      <c r="N19" s="71">
        <v>1</v>
      </c>
      <c r="O19" s="72" t="s">
        <v>53</v>
      </c>
      <c r="P19" s="71">
        <v>1</v>
      </c>
      <c r="R19" s="73" t="str">
        <f>($A$6)</f>
        <v>Kondor Gábor</v>
      </c>
    </row>
    <row r="20" spans="1:33" ht="20.399999999999999" x14ac:dyDescent="0.35">
      <c r="A20" s="61"/>
      <c r="B20" s="75"/>
      <c r="D20" s="8"/>
      <c r="L20" s="70" t="str">
        <f>($A$7)</f>
        <v>Trischler Róbert</v>
      </c>
      <c r="N20" s="71">
        <v>3</v>
      </c>
      <c r="O20" s="72" t="s">
        <v>53</v>
      </c>
      <c r="P20" s="71">
        <v>0</v>
      </c>
      <c r="Q20" s="76"/>
      <c r="R20" s="73" t="str">
        <f>($A$8)</f>
        <v>Kelemen Zoltán</v>
      </c>
    </row>
    <row r="21" spans="1:33" ht="3.75" customHeight="1" x14ac:dyDescent="0.4">
      <c r="A21" s="61"/>
      <c r="B21" s="75"/>
      <c r="C21" s="77"/>
      <c r="D21" s="78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9"/>
      <c r="P21" s="80"/>
      <c r="Q21" s="79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</row>
    <row r="22" spans="1:33" ht="24.6" x14ac:dyDescent="0.4">
      <c r="A22" s="67">
        <v>4</v>
      </c>
      <c r="B22" s="81"/>
      <c r="D22" s="8"/>
      <c r="L22" s="70" t="str">
        <f>($A$5)</f>
        <v>Koczor János</v>
      </c>
      <c r="N22" s="71">
        <v>4</v>
      </c>
      <c r="O22" s="72" t="s">
        <v>53</v>
      </c>
      <c r="P22" s="71">
        <v>0</v>
      </c>
      <c r="Q22" s="69"/>
      <c r="R22" s="73" t="str">
        <f>($A$8)</f>
        <v>Kelemen Zoltán</v>
      </c>
    </row>
    <row r="23" spans="1:33" ht="20.399999999999999" x14ac:dyDescent="0.35">
      <c r="A23" s="61"/>
      <c r="B23" s="82"/>
      <c r="L23" s="70" t="str">
        <f>($A$4)</f>
        <v>Mártonfi István</v>
      </c>
      <c r="N23" s="71">
        <v>2</v>
      </c>
      <c r="O23" s="72" t="s">
        <v>53</v>
      </c>
      <c r="P23" s="71">
        <v>0</v>
      </c>
      <c r="R23" s="73" t="str">
        <f>($A$6)</f>
        <v>Kondor Gábor</v>
      </c>
    </row>
    <row r="24" spans="1:33" ht="20.399999999999999" x14ac:dyDescent="0.35">
      <c r="A24" s="61"/>
      <c r="B24" s="82"/>
      <c r="D24" s="8"/>
      <c r="L24" s="70" t="str">
        <f>($A$3)</f>
        <v>Lukács Viktor</v>
      </c>
      <c r="N24" s="71">
        <v>4</v>
      </c>
      <c r="O24" s="72" t="s">
        <v>53</v>
      </c>
      <c r="P24" s="71">
        <v>1</v>
      </c>
      <c r="Q24" s="76"/>
      <c r="R24" s="73" t="str">
        <f>($A$7)</f>
        <v>Trischler Róbert</v>
      </c>
    </row>
    <row r="25" spans="1:33" ht="3.75" customHeight="1" x14ac:dyDescent="0.3">
      <c r="A25" s="61"/>
      <c r="B25" s="82"/>
      <c r="C25" s="83"/>
      <c r="D25" s="83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</row>
    <row r="26" spans="1:33" ht="24.6" x14ac:dyDescent="0.4">
      <c r="A26" s="67">
        <v>5</v>
      </c>
      <c r="B26" s="68"/>
      <c r="D26" s="8"/>
      <c r="L26" s="70" t="str">
        <f>($A$3)</f>
        <v>Lukács Viktor</v>
      </c>
      <c r="N26" s="71">
        <v>2</v>
      </c>
      <c r="O26" s="72" t="s">
        <v>53</v>
      </c>
      <c r="P26" s="71">
        <v>0</v>
      </c>
      <c r="Q26" s="69"/>
      <c r="R26" s="73" t="str">
        <f>($A$8)</f>
        <v>Kelemen Zoltán</v>
      </c>
    </row>
    <row r="27" spans="1:33" ht="20.399999999999999" x14ac:dyDescent="0.35">
      <c r="A27" s="61"/>
      <c r="B27" s="75"/>
      <c r="L27" s="70" t="str">
        <f>($A$5)</f>
        <v>Koczor János</v>
      </c>
      <c r="N27" s="71">
        <v>0</v>
      </c>
      <c r="O27" s="72" t="s">
        <v>53</v>
      </c>
      <c r="P27" s="71">
        <v>0</v>
      </c>
      <c r="R27" s="73" t="str">
        <f>($A$6)</f>
        <v>Kondor Gábor</v>
      </c>
    </row>
    <row r="28" spans="1:33" ht="20.399999999999999" x14ac:dyDescent="0.35">
      <c r="A28" s="61"/>
      <c r="B28" s="75"/>
      <c r="D28" s="8"/>
      <c r="L28" s="70" t="str">
        <f>($A$4)</f>
        <v>Mártonfi István</v>
      </c>
      <c r="N28" s="71">
        <v>1</v>
      </c>
      <c r="O28" s="72" t="s">
        <v>53</v>
      </c>
      <c r="P28" s="71">
        <v>1</v>
      </c>
      <c r="Q28" s="76"/>
      <c r="R28" s="73" t="str">
        <f>($A$7)</f>
        <v>Trischler Róbert</v>
      </c>
    </row>
    <row r="29" spans="1:33" ht="3.75" customHeight="1" x14ac:dyDescent="0.25"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</row>
  </sheetData>
  <conditionalFormatting sqref="I3 M3:M4 Q3:Q5 U3:U6 Y3:Y7 E4:E8 I5:I8 M6:M8 Q7:Q8 U8">
    <cfRule type="cellIs" dxfId="5" priority="1" stopIfTrue="1" operator="equal">
      <formula>"g"</formula>
    </cfRule>
    <cfRule type="cellIs" dxfId="4" priority="2" stopIfTrue="1" operator="equal">
      <formula>"d"</formula>
    </cfRule>
    <cfRule type="cellIs" dxfId="3" priority="3" stopIfTrue="1" operator="equal">
      <formula>"v"</formula>
    </cfRule>
  </conditionalFormatting>
  <printOptions horizontalCentered="1"/>
  <pageMargins left="0" right="0" top="0.39370078740157483" bottom="0.39370078740157483" header="0.51181102362204722" footer="0.51181102362204722"/>
  <pageSetup paperSize="9" fitToHeight="100" orientation="landscape" r:id="rId1"/>
  <headerFooter alignWithMargins="0">
    <oddFooter>&amp;L&amp;"Arial CE,Félkövér dőlt"&amp;9&gt;&gt; CARVER &lt;o-o&gt; product &lt;&lt;&amp;R&amp;"Arial CE,Dőlt"&amp;10&amp;F</oddFooter>
  </headerFooter>
  <rowBreaks count="1" manualBreakCount="1">
    <brk id="9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622D6-4703-4E9F-8F0F-5F83973B5922}">
  <sheetPr>
    <pageSetUpPr fitToPage="1"/>
  </sheetPr>
  <dimension ref="A1:AK29"/>
  <sheetViews>
    <sheetView defaultGridColor="0" colorId="22" zoomScaleNormal="100" zoomScaleSheetLayoutView="90" workbookViewId="0">
      <pane xSplit="1" ySplit="9" topLeftCell="B10" activePane="bottomRight" state="frozen"/>
      <selection activeCell="H30" sqref="H30"/>
      <selection pane="topRight" activeCell="H30" sqref="H30"/>
      <selection pane="bottomLeft" activeCell="H30" sqref="H30"/>
      <selection pane="bottomRight" activeCell="AV15" sqref="AV15"/>
    </sheetView>
  </sheetViews>
  <sheetFormatPr defaultColWidth="2.88671875" defaultRowHeight="15" x14ac:dyDescent="0.25"/>
  <cols>
    <col min="1" max="1" width="20.21875" style="4" bestFit="1" customWidth="1"/>
    <col min="2" max="25" width="2.6640625" style="4" customWidth="1"/>
    <col min="26" max="26" width="1.33203125" style="4" customWidth="1"/>
    <col min="27" max="30" width="2.88671875" style="4" customWidth="1"/>
    <col min="31" max="31" width="2.44140625" style="4" bestFit="1" customWidth="1"/>
    <col min="32" max="32" width="2.88671875" style="4" customWidth="1"/>
    <col min="33" max="33" width="3.6640625" style="4" bestFit="1" customWidth="1"/>
    <col min="34" max="34" width="1" style="4" customWidth="1"/>
    <col min="35" max="35" width="2.88671875" style="4" customWidth="1"/>
    <col min="36" max="36" width="1" style="4" customWidth="1"/>
    <col min="37" max="256" width="2.88671875" style="4"/>
    <col min="257" max="257" width="20.21875" style="4" bestFit="1" customWidth="1"/>
    <col min="258" max="281" width="2.6640625" style="4" customWidth="1"/>
    <col min="282" max="282" width="1.33203125" style="4" customWidth="1"/>
    <col min="283" max="286" width="2.88671875" style="4"/>
    <col min="287" max="287" width="2.44140625" style="4" bestFit="1" customWidth="1"/>
    <col min="288" max="288" width="2.88671875" style="4"/>
    <col min="289" max="289" width="3.6640625" style="4" bestFit="1" customWidth="1"/>
    <col min="290" max="290" width="1" style="4" customWidth="1"/>
    <col min="291" max="291" width="2.88671875" style="4"/>
    <col min="292" max="292" width="1" style="4" customWidth="1"/>
    <col min="293" max="512" width="2.88671875" style="4"/>
    <col min="513" max="513" width="20.21875" style="4" bestFit="1" customWidth="1"/>
    <col min="514" max="537" width="2.6640625" style="4" customWidth="1"/>
    <col min="538" max="538" width="1.33203125" style="4" customWidth="1"/>
    <col min="539" max="542" width="2.88671875" style="4"/>
    <col min="543" max="543" width="2.44140625" style="4" bestFit="1" customWidth="1"/>
    <col min="544" max="544" width="2.88671875" style="4"/>
    <col min="545" max="545" width="3.6640625" style="4" bestFit="1" customWidth="1"/>
    <col min="546" max="546" width="1" style="4" customWidth="1"/>
    <col min="547" max="547" width="2.88671875" style="4"/>
    <col min="548" max="548" width="1" style="4" customWidth="1"/>
    <col min="549" max="768" width="2.88671875" style="4"/>
    <col min="769" max="769" width="20.21875" style="4" bestFit="1" customWidth="1"/>
    <col min="770" max="793" width="2.6640625" style="4" customWidth="1"/>
    <col min="794" max="794" width="1.33203125" style="4" customWidth="1"/>
    <col min="795" max="798" width="2.88671875" style="4"/>
    <col min="799" max="799" width="2.44140625" style="4" bestFit="1" customWidth="1"/>
    <col min="800" max="800" width="2.88671875" style="4"/>
    <col min="801" max="801" width="3.6640625" style="4" bestFit="1" customWidth="1"/>
    <col min="802" max="802" width="1" style="4" customWidth="1"/>
    <col min="803" max="803" width="2.88671875" style="4"/>
    <col min="804" max="804" width="1" style="4" customWidth="1"/>
    <col min="805" max="1024" width="2.88671875" style="4"/>
    <col min="1025" max="1025" width="20.21875" style="4" bestFit="1" customWidth="1"/>
    <col min="1026" max="1049" width="2.6640625" style="4" customWidth="1"/>
    <col min="1050" max="1050" width="1.33203125" style="4" customWidth="1"/>
    <col min="1051" max="1054" width="2.88671875" style="4"/>
    <col min="1055" max="1055" width="2.44140625" style="4" bestFit="1" customWidth="1"/>
    <col min="1056" max="1056" width="2.88671875" style="4"/>
    <col min="1057" max="1057" width="3.6640625" style="4" bestFit="1" customWidth="1"/>
    <col min="1058" max="1058" width="1" style="4" customWidth="1"/>
    <col min="1059" max="1059" width="2.88671875" style="4"/>
    <col min="1060" max="1060" width="1" style="4" customWidth="1"/>
    <col min="1061" max="1280" width="2.88671875" style="4"/>
    <col min="1281" max="1281" width="20.21875" style="4" bestFit="1" customWidth="1"/>
    <col min="1282" max="1305" width="2.6640625" style="4" customWidth="1"/>
    <col min="1306" max="1306" width="1.33203125" style="4" customWidth="1"/>
    <col min="1307" max="1310" width="2.88671875" style="4"/>
    <col min="1311" max="1311" width="2.44140625" style="4" bestFit="1" customWidth="1"/>
    <col min="1312" max="1312" width="2.88671875" style="4"/>
    <col min="1313" max="1313" width="3.6640625" style="4" bestFit="1" customWidth="1"/>
    <col min="1314" max="1314" width="1" style="4" customWidth="1"/>
    <col min="1315" max="1315" width="2.88671875" style="4"/>
    <col min="1316" max="1316" width="1" style="4" customWidth="1"/>
    <col min="1317" max="1536" width="2.88671875" style="4"/>
    <col min="1537" max="1537" width="20.21875" style="4" bestFit="1" customWidth="1"/>
    <col min="1538" max="1561" width="2.6640625" style="4" customWidth="1"/>
    <col min="1562" max="1562" width="1.33203125" style="4" customWidth="1"/>
    <col min="1563" max="1566" width="2.88671875" style="4"/>
    <col min="1567" max="1567" width="2.44140625" style="4" bestFit="1" customWidth="1"/>
    <col min="1568" max="1568" width="2.88671875" style="4"/>
    <col min="1569" max="1569" width="3.6640625" style="4" bestFit="1" customWidth="1"/>
    <col min="1570" max="1570" width="1" style="4" customWidth="1"/>
    <col min="1571" max="1571" width="2.88671875" style="4"/>
    <col min="1572" max="1572" width="1" style="4" customWidth="1"/>
    <col min="1573" max="1792" width="2.88671875" style="4"/>
    <col min="1793" max="1793" width="20.21875" style="4" bestFit="1" customWidth="1"/>
    <col min="1794" max="1817" width="2.6640625" style="4" customWidth="1"/>
    <col min="1818" max="1818" width="1.33203125" style="4" customWidth="1"/>
    <col min="1819" max="1822" width="2.88671875" style="4"/>
    <col min="1823" max="1823" width="2.44140625" style="4" bestFit="1" customWidth="1"/>
    <col min="1824" max="1824" width="2.88671875" style="4"/>
    <col min="1825" max="1825" width="3.6640625" style="4" bestFit="1" customWidth="1"/>
    <col min="1826" max="1826" width="1" style="4" customWidth="1"/>
    <col min="1827" max="1827" width="2.88671875" style="4"/>
    <col min="1828" max="1828" width="1" style="4" customWidth="1"/>
    <col min="1829" max="2048" width="2.88671875" style="4"/>
    <col min="2049" max="2049" width="20.21875" style="4" bestFit="1" customWidth="1"/>
    <col min="2050" max="2073" width="2.6640625" style="4" customWidth="1"/>
    <col min="2074" max="2074" width="1.33203125" style="4" customWidth="1"/>
    <col min="2075" max="2078" width="2.88671875" style="4"/>
    <col min="2079" max="2079" width="2.44140625" style="4" bestFit="1" customWidth="1"/>
    <col min="2080" max="2080" width="2.88671875" style="4"/>
    <col min="2081" max="2081" width="3.6640625" style="4" bestFit="1" customWidth="1"/>
    <col min="2082" max="2082" width="1" style="4" customWidth="1"/>
    <col min="2083" max="2083" width="2.88671875" style="4"/>
    <col min="2084" max="2084" width="1" style="4" customWidth="1"/>
    <col min="2085" max="2304" width="2.88671875" style="4"/>
    <col min="2305" max="2305" width="20.21875" style="4" bestFit="1" customWidth="1"/>
    <col min="2306" max="2329" width="2.6640625" style="4" customWidth="1"/>
    <col min="2330" max="2330" width="1.33203125" style="4" customWidth="1"/>
    <col min="2331" max="2334" width="2.88671875" style="4"/>
    <col min="2335" max="2335" width="2.44140625" style="4" bestFit="1" customWidth="1"/>
    <col min="2336" max="2336" width="2.88671875" style="4"/>
    <col min="2337" max="2337" width="3.6640625" style="4" bestFit="1" customWidth="1"/>
    <col min="2338" max="2338" width="1" style="4" customWidth="1"/>
    <col min="2339" max="2339" width="2.88671875" style="4"/>
    <col min="2340" max="2340" width="1" style="4" customWidth="1"/>
    <col min="2341" max="2560" width="2.88671875" style="4"/>
    <col min="2561" max="2561" width="20.21875" style="4" bestFit="1" customWidth="1"/>
    <col min="2562" max="2585" width="2.6640625" style="4" customWidth="1"/>
    <col min="2586" max="2586" width="1.33203125" style="4" customWidth="1"/>
    <col min="2587" max="2590" width="2.88671875" style="4"/>
    <col min="2591" max="2591" width="2.44140625" style="4" bestFit="1" customWidth="1"/>
    <col min="2592" max="2592" width="2.88671875" style="4"/>
    <col min="2593" max="2593" width="3.6640625" style="4" bestFit="1" customWidth="1"/>
    <col min="2594" max="2594" width="1" style="4" customWidth="1"/>
    <col min="2595" max="2595" width="2.88671875" style="4"/>
    <col min="2596" max="2596" width="1" style="4" customWidth="1"/>
    <col min="2597" max="2816" width="2.88671875" style="4"/>
    <col min="2817" max="2817" width="20.21875" style="4" bestFit="1" customWidth="1"/>
    <col min="2818" max="2841" width="2.6640625" style="4" customWidth="1"/>
    <col min="2842" max="2842" width="1.33203125" style="4" customWidth="1"/>
    <col min="2843" max="2846" width="2.88671875" style="4"/>
    <col min="2847" max="2847" width="2.44140625" style="4" bestFit="1" customWidth="1"/>
    <col min="2848" max="2848" width="2.88671875" style="4"/>
    <col min="2849" max="2849" width="3.6640625" style="4" bestFit="1" customWidth="1"/>
    <col min="2850" max="2850" width="1" style="4" customWidth="1"/>
    <col min="2851" max="2851" width="2.88671875" style="4"/>
    <col min="2852" max="2852" width="1" style="4" customWidth="1"/>
    <col min="2853" max="3072" width="2.88671875" style="4"/>
    <col min="3073" max="3073" width="20.21875" style="4" bestFit="1" customWidth="1"/>
    <col min="3074" max="3097" width="2.6640625" style="4" customWidth="1"/>
    <col min="3098" max="3098" width="1.33203125" style="4" customWidth="1"/>
    <col min="3099" max="3102" width="2.88671875" style="4"/>
    <col min="3103" max="3103" width="2.44140625" style="4" bestFit="1" customWidth="1"/>
    <col min="3104" max="3104" width="2.88671875" style="4"/>
    <col min="3105" max="3105" width="3.6640625" style="4" bestFit="1" customWidth="1"/>
    <col min="3106" max="3106" width="1" style="4" customWidth="1"/>
    <col min="3107" max="3107" width="2.88671875" style="4"/>
    <col min="3108" max="3108" width="1" style="4" customWidth="1"/>
    <col min="3109" max="3328" width="2.88671875" style="4"/>
    <col min="3329" max="3329" width="20.21875" style="4" bestFit="1" customWidth="1"/>
    <col min="3330" max="3353" width="2.6640625" style="4" customWidth="1"/>
    <col min="3354" max="3354" width="1.33203125" style="4" customWidth="1"/>
    <col min="3355" max="3358" width="2.88671875" style="4"/>
    <col min="3359" max="3359" width="2.44140625" style="4" bestFit="1" customWidth="1"/>
    <col min="3360" max="3360" width="2.88671875" style="4"/>
    <col min="3361" max="3361" width="3.6640625" style="4" bestFit="1" customWidth="1"/>
    <col min="3362" max="3362" width="1" style="4" customWidth="1"/>
    <col min="3363" max="3363" width="2.88671875" style="4"/>
    <col min="3364" max="3364" width="1" style="4" customWidth="1"/>
    <col min="3365" max="3584" width="2.88671875" style="4"/>
    <col min="3585" max="3585" width="20.21875" style="4" bestFit="1" customWidth="1"/>
    <col min="3586" max="3609" width="2.6640625" style="4" customWidth="1"/>
    <col min="3610" max="3610" width="1.33203125" style="4" customWidth="1"/>
    <col min="3611" max="3614" width="2.88671875" style="4"/>
    <col min="3615" max="3615" width="2.44140625" style="4" bestFit="1" customWidth="1"/>
    <col min="3616" max="3616" width="2.88671875" style="4"/>
    <col min="3617" max="3617" width="3.6640625" style="4" bestFit="1" customWidth="1"/>
    <col min="3618" max="3618" width="1" style="4" customWidth="1"/>
    <col min="3619" max="3619" width="2.88671875" style="4"/>
    <col min="3620" max="3620" width="1" style="4" customWidth="1"/>
    <col min="3621" max="3840" width="2.88671875" style="4"/>
    <col min="3841" max="3841" width="20.21875" style="4" bestFit="1" customWidth="1"/>
    <col min="3842" max="3865" width="2.6640625" style="4" customWidth="1"/>
    <col min="3866" max="3866" width="1.33203125" style="4" customWidth="1"/>
    <col min="3867" max="3870" width="2.88671875" style="4"/>
    <col min="3871" max="3871" width="2.44140625" style="4" bestFit="1" customWidth="1"/>
    <col min="3872" max="3872" width="2.88671875" style="4"/>
    <col min="3873" max="3873" width="3.6640625" style="4" bestFit="1" customWidth="1"/>
    <col min="3874" max="3874" width="1" style="4" customWidth="1"/>
    <col min="3875" max="3875" width="2.88671875" style="4"/>
    <col min="3876" max="3876" width="1" style="4" customWidth="1"/>
    <col min="3877" max="4096" width="2.88671875" style="4"/>
    <col min="4097" max="4097" width="20.21875" style="4" bestFit="1" customWidth="1"/>
    <col min="4098" max="4121" width="2.6640625" style="4" customWidth="1"/>
    <col min="4122" max="4122" width="1.33203125" style="4" customWidth="1"/>
    <col min="4123" max="4126" width="2.88671875" style="4"/>
    <col min="4127" max="4127" width="2.44140625" style="4" bestFit="1" customWidth="1"/>
    <col min="4128" max="4128" width="2.88671875" style="4"/>
    <col min="4129" max="4129" width="3.6640625" style="4" bestFit="1" customWidth="1"/>
    <col min="4130" max="4130" width="1" style="4" customWidth="1"/>
    <col min="4131" max="4131" width="2.88671875" style="4"/>
    <col min="4132" max="4132" width="1" style="4" customWidth="1"/>
    <col min="4133" max="4352" width="2.88671875" style="4"/>
    <col min="4353" max="4353" width="20.21875" style="4" bestFit="1" customWidth="1"/>
    <col min="4354" max="4377" width="2.6640625" style="4" customWidth="1"/>
    <col min="4378" max="4378" width="1.33203125" style="4" customWidth="1"/>
    <col min="4379" max="4382" width="2.88671875" style="4"/>
    <col min="4383" max="4383" width="2.44140625" style="4" bestFit="1" customWidth="1"/>
    <col min="4384" max="4384" width="2.88671875" style="4"/>
    <col min="4385" max="4385" width="3.6640625" style="4" bestFit="1" customWidth="1"/>
    <col min="4386" max="4386" width="1" style="4" customWidth="1"/>
    <col min="4387" max="4387" width="2.88671875" style="4"/>
    <col min="4388" max="4388" width="1" style="4" customWidth="1"/>
    <col min="4389" max="4608" width="2.88671875" style="4"/>
    <col min="4609" max="4609" width="20.21875" style="4" bestFit="1" customWidth="1"/>
    <col min="4610" max="4633" width="2.6640625" style="4" customWidth="1"/>
    <col min="4634" max="4634" width="1.33203125" style="4" customWidth="1"/>
    <col min="4635" max="4638" width="2.88671875" style="4"/>
    <col min="4639" max="4639" width="2.44140625" style="4" bestFit="1" customWidth="1"/>
    <col min="4640" max="4640" width="2.88671875" style="4"/>
    <col min="4641" max="4641" width="3.6640625" style="4" bestFit="1" customWidth="1"/>
    <col min="4642" max="4642" width="1" style="4" customWidth="1"/>
    <col min="4643" max="4643" width="2.88671875" style="4"/>
    <col min="4644" max="4644" width="1" style="4" customWidth="1"/>
    <col min="4645" max="4864" width="2.88671875" style="4"/>
    <col min="4865" max="4865" width="20.21875" style="4" bestFit="1" customWidth="1"/>
    <col min="4866" max="4889" width="2.6640625" style="4" customWidth="1"/>
    <col min="4890" max="4890" width="1.33203125" style="4" customWidth="1"/>
    <col min="4891" max="4894" width="2.88671875" style="4"/>
    <col min="4895" max="4895" width="2.44140625" style="4" bestFit="1" customWidth="1"/>
    <col min="4896" max="4896" width="2.88671875" style="4"/>
    <col min="4897" max="4897" width="3.6640625" style="4" bestFit="1" customWidth="1"/>
    <col min="4898" max="4898" width="1" style="4" customWidth="1"/>
    <col min="4899" max="4899" width="2.88671875" style="4"/>
    <col min="4900" max="4900" width="1" style="4" customWidth="1"/>
    <col min="4901" max="5120" width="2.88671875" style="4"/>
    <col min="5121" max="5121" width="20.21875" style="4" bestFit="1" customWidth="1"/>
    <col min="5122" max="5145" width="2.6640625" style="4" customWidth="1"/>
    <col min="5146" max="5146" width="1.33203125" style="4" customWidth="1"/>
    <col min="5147" max="5150" width="2.88671875" style="4"/>
    <col min="5151" max="5151" width="2.44140625" style="4" bestFit="1" customWidth="1"/>
    <col min="5152" max="5152" width="2.88671875" style="4"/>
    <col min="5153" max="5153" width="3.6640625" style="4" bestFit="1" customWidth="1"/>
    <col min="5154" max="5154" width="1" style="4" customWidth="1"/>
    <col min="5155" max="5155" width="2.88671875" style="4"/>
    <col min="5156" max="5156" width="1" style="4" customWidth="1"/>
    <col min="5157" max="5376" width="2.88671875" style="4"/>
    <col min="5377" max="5377" width="20.21875" style="4" bestFit="1" customWidth="1"/>
    <col min="5378" max="5401" width="2.6640625" style="4" customWidth="1"/>
    <col min="5402" max="5402" width="1.33203125" style="4" customWidth="1"/>
    <col min="5403" max="5406" width="2.88671875" style="4"/>
    <col min="5407" max="5407" width="2.44140625" style="4" bestFit="1" customWidth="1"/>
    <col min="5408" max="5408" width="2.88671875" style="4"/>
    <col min="5409" max="5409" width="3.6640625" style="4" bestFit="1" customWidth="1"/>
    <col min="5410" max="5410" width="1" style="4" customWidth="1"/>
    <col min="5411" max="5411" width="2.88671875" style="4"/>
    <col min="5412" max="5412" width="1" style="4" customWidth="1"/>
    <col min="5413" max="5632" width="2.88671875" style="4"/>
    <col min="5633" max="5633" width="20.21875" style="4" bestFit="1" customWidth="1"/>
    <col min="5634" max="5657" width="2.6640625" style="4" customWidth="1"/>
    <col min="5658" max="5658" width="1.33203125" style="4" customWidth="1"/>
    <col min="5659" max="5662" width="2.88671875" style="4"/>
    <col min="5663" max="5663" width="2.44140625" style="4" bestFit="1" customWidth="1"/>
    <col min="5664" max="5664" width="2.88671875" style="4"/>
    <col min="5665" max="5665" width="3.6640625" style="4" bestFit="1" customWidth="1"/>
    <col min="5666" max="5666" width="1" style="4" customWidth="1"/>
    <col min="5667" max="5667" width="2.88671875" style="4"/>
    <col min="5668" max="5668" width="1" style="4" customWidth="1"/>
    <col min="5669" max="5888" width="2.88671875" style="4"/>
    <col min="5889" max="5889" width="20.21875" style="4" bestFit="1" customWidth="1"/>
    <col min="5890" max="5913" width="2.6640625" style="4" customWidth="1"/>
    <col min="5914" max="5914" width="1.33203125" style="4" customWidth="1"/>
    <col min="5915" max="5918" width="2.88671875" style="4"/>
    <col min="5919" max="5919" width="2.44140625" style="4" bestFit="1" customWidth="1"/>
    <col min="5920" max="5920" width="2.88671875" style="4"/>
    <col min="5921" max="5921" width="3.6640625" style="4" bestFit="1" customWidth="1"/>
    <col min="5922" max="5922" width="1" style="4" customWidth="1"/>
    <col min="5923" max="5923" width="2.88671875" style="4"/>
    <col min="5924" max="5924" width="1" style="4" customWidth="1"/>
    <col min="5925" max="6144" width="2.88671875" style="4"/>
    <col min="6145" max="6145" width="20.21875" style="4" bestFit="1" customWidth="1"/>
    <col min="6146" max="6169" width="2.6640625" style="4" customWidth="1"/>
    <col min="6170" max="6170" width="1.33203125" style="4" customWidth="1"/>
    <col min="6171" max="6174" width="2.88671875" style="4"/>
    <col min="6175" max="6175" width="2.44140625" style="4" bestFit="1" customWidth="1"/>
    <col min="6176" max="6176" width="2.88671875" style="4"/>
    <col min="6177" max="6177" width="3.6640625" style="4" bestFit="1" customWidth="1"/>
    <col min="6178" max="6178" width="1" style="4" customWidth="1"/>
    <col min="6179" max="6179" width="2.88671875" style="4"/>
    <col min="6180" max="6180" width="1" style="4" customWidth="1"/>
    <col min="6181" max="6400" width="2.88671875" style="4"/>
    <col min="6401" max="6401" width="20.21875" style="4" bestFit="1" customWidth="1"/>
    <col min="6402" max="6425" width="2.6640625" style="4" customWidth="1"/>
    <col min="6426" max="6426" width="1.33203125" style="4" customWidth="1"/>
    <col min="6427" max="6430" width="2.88671875" style="4"/>
    <col min="6431" max="6431" width="2.44140625" style="4" bestFit="1" customWidth="1"/>
    <col min="6432" max="6432" width="2.88671875" style="4"/>
    <col min="6433" max="6433" width="3.6640625" style="4" bestFit="1" customWidth="1"/>
    <col min="6434" max="6434" width="1" style="4" customWidth="1"/>
    <col min="6435" max="6435" width="2.88671875" style="4"/>
    <col min="6436" max="6436" width="1" style="4" customWidth="1"/>
    <col min="6437" max="6656" width="2.88671875" style="4"/>
    <col min="6657" max="6657" width="20.21875" style="4" bestFit="1" customWidth="1"/>
    <col min="6658" max="6681" width="2.6640625" style="4" customWidth="1"/>
    <col min="6682" max="6682" width="1.33203125" style="4" customWidth="1"/>
    <col min="6683" max="6686" width="2.88671875" style="4"/>
    <col min="6687" max="6687" width="2.44140625" style="4" bestFit="1" customWidth="1"/>
    <col min="6688" max="6688" width="2.88671875" style="4"/>
    <col min="6689" max="6689" width="3.6640625" style="4" bestFit="1" customWidth="1"/>
    <col min="6690" max="6690" width="1" style="4" customWidth="1"/>
    <col min="6691" max="6691" width="2.88671875" style="4"/>
    <col min="6692" max="6692" width="1" style="4" customWidth="1"/>
    <col min="6693" max="6912" width="2.88671875" style="4"/>
    <col min="6913" max="6913" width="20.21875" style="4" bestFit="1" customWidth="1"/>
    <col min="6914" max="6937" width="2.6640625" style="4" customWidth="1"/>
    <col min="6938" max="6938" width="1.33203125" style="4" customWidth="1"/>
    <col min="6939" max="6942" width="2.88671875" style="4"/>
    <col min="6943" max="6943" width="2.44140625" style="4" bestFit="1" customWidth="1"/>
    <col min="6944" max="6944" width="2.88671875" style="4"/>
    <col min="6945" max="6945" width="3.6640625" style="4" bestFit="1" customWidth="1"/>
    <col min="6946" max="6946" width="1" style="4" customWidth="1"/>
    <col min="6947" max="6947" width="2.88671875" style="4"/>
    <col min="6948" max="6948" width="1" style="4" customWidth="1"/>
    <col min="6949" max="7168" width="2.88671875" style="4"/>
    <col min="7169" max="7169" width="20.21875" style="4" bestFit="1" customWidth="1"/>
    <col min="7170" max="7193" width="2.6640625" style="4" customWidth="1"/>
    <col min="7194" max="7194" width="1.33203125" style="4" customWidth="1"/>
    <col min="7195" max="7198" width="2.88671875" style="4"/>
    <col min="7199" max="7199" width="2.44140625" style="4" bestFit="1" customWidth="1"/>
    <col min="7200" max="7200" width="2.88671875" style="4"/>
    <col min="7201" max="7201" width="3.6640625" style="4" bestFit="1" customWidth="1"/>
    <col min="7202" max="7202" width="1" style="4" customWidth="1"/>
    <col min="7203" max="7203" width="2.88671875" style="4"/>
    <col min="7204" max="7204" width="1" style="4" customWidth="1"/>
    <col min="7205" max="7424" width="2.88671875" style="4"/>
    <col min="7425" max="7425" width="20.21875" style="4" bestFit="1" customWidth="1"/>
    <col min="7426" max="7449" width="2.6640625" style="4" customWidth="1"/>
    <col min="7450" max="7450" width="1.33203125" style="4" customWidth="1"/>
    <col min="7451" max="7454" width="2.88671875" style="4"/>
    <col min="7455" max="7455" width="2.44140625" style="4" bestFit="1" customWidth="1"/>
    <col min="7456" max="7456" width="2.88671875" style="4"/>
    <col min="7457" max="7457" width="3.6640625" style="4" bestFit="1" customWidth="1"/>
    <col min="7458" max="7458" width="1" style="4" customWidth="1"/>
    <col min="7459" max="7459" width="2.88671875" style="4"/>
    <col min="7460" max="7460" width="1" style="4" customWidth="1"/>
    <col min="7461" max="7680" width="2.88671875" style="4"/>
    <col min="7681" max="7681" width="20.21875" style="4" bestFit="1" customWidth="1"/>
    <col min="7682" max="7705" width="2.6640625" style="4" customWidth="1"/>
    <col min="7706" max="7706" width="1.33203125" style="4" customWidth="1"/>
    <col min="7707" max="7710" width="2.88671875" style="4"/>
    <col min="7711" max="7711" width="2.44140625" style="4" bestFit="1" customWidth="1"/>
    <col min="7712" max="7712" width="2.88671875" style="4"/>
    <col min="7713" max="7713" width="3.6640625" style="4" bestFit="1" customWidth="1"/>
    <col min="7714" max="7714" width="1" style="4" customWidth="1"/>
    <col min="7715" max="7715" width="2.88671875" style="4"/>
    <col min="7716" max="7716" width="1" style="4" customWidth="1"/>
    <col min="7717" max="7936" width="2.88671875" style="4"/>
    <col min="7937" max="7937" width="20.21875" style="4" bestFit="1" customWidth="1"/>
    <col min="7938" max="7961" width="2.6640625" style="4" customWidth="1"/>
    <col min="7962" max="7962" width="1.33203125" style="4" customWidth="1"/>
    <col min="7963" max="7966" width="2.88671875" style="4"/>
    <col min="7967" max="7967" width="2.44140625" style="4" bestFit="1" customWidth="1"/>
    <col min="7968" max="7968" width="2.88671875" style="4"/>
    <col min="7969" max="7969" width="3.6640625" style="4" bestFit="1" customWidth="1"/>
    <col min="7970" max="7970" width="1" style="4" customWidth="1"/>
    <col min="7971" max="7971" width="2.88671875" style="4"/>
    <col min="7972" max="7972" width="1" style="4" customWidth="1"/>
    <col min="7973" max="8192" width="2.88671875" style="4"/>
    <col min="8193" max="8193" width="20.21875" style="4" bestFit="1" customWidth="1"/>
    <col min="8194" max="8217" width="2.6640625" style="4" customWidth="1"/>
    <col min="8218" max="8218" width="1.33203125" style="4" customWidth="1"/>
    <col min="8219" max="8222" width="2.88671875" style="4"/>
    <col min="8223" max="8223" width="2.44140625" style="4" bestFit="1" customWidth="1"/>
    <col min="8224" max="8224" width="2.88671875" style="4"/>
    <col min="8225" max="8225" width="3.6640625" style="4" bestFit="1" customWidth="1"/>
    <col min="8226" max="8226" width="1" style="4" customWidth="1"/>
    <col min="8227" max="8227" width="2.88671875" style="4"/>
    <col min="8228" max="8228" width="1" style="4" customWidth="1"/>
    <col min="8229" max="8448" width="2.88671875" style="4"/>
    <col min="8449" max="8449" width="20.21875" style="4" bestFit="1" customWidth="1"/>
    <col min="8450" max="8473" width="2.6640625" style="4" customWidth="1"/>
    <col min="8474" max="8474" width="1.33203125" style="4" customWidth="1"/>
    <col min="8475" max="8478" width="2.88671875" style="4"/>
    <col min="8479" max="8479" width="2.44140625" style="4" bestFit="1" customWidth="1"/>
    <col min="8480" max="8480" width="2.88671875" style="4"/>
    <col min="8481" max="8481" width="3.6640625" style="4" bestFit="1" customWidth="1"/>
    <col min="8482" max="8482" width="1" style="4" customWidth="1"/>
    <col min="8483" max="8483" width="2.88671875" style="4"/>
    <col min="8484" max="8484" width="1" style="4" customWidth="1"/>
    <col min="8485" max="8704" width="2.88671875" style="4"/>
    <col min="8705" max="8705" width="20.21875" style="4" bestFit="1" customWidth="1"/>
    <col min="8706" max="8729" width="2.6640625" style="4" customWidth="1"/>
    <col min="8730" max="8730" width="1.33203125" style="4" customWidth="1"/>
    <col min="8731" max="8734" width="2.88671875" style="4"/>
    <col min="8735" max="8735" width="2.44140625" style="4" bestFit="1" customWidth="1"/>
    <col min="8736" max="8736" width="2.88671875" style="4"/>
    <col min="8737" max="8737" width="3.6640625" style="4" bestFit="1" customWidth="1"/>
    <col min="8738" max="8738" width="1" style="4" customWidth="1"/>
    <col min="8739" max="8739" width="2.88671875" style="4"/>
    <col min="8740" max="8740" width="1" style="4" customWidth="1"/>
    <col min="8741" max="8960" width="2.88671875" style="4"/>
    <col min="8961" max="8961" width="20.21875" style="4" bestFit="1" customWidth="1"/>
    <col min="8962" max="8985" width="2.6640625" style="4" customWidth="1"/>
    <col min="8986" max="8986" width="1.33203125" style="4" customWidth="1"/>
    <col min="8987" max="8990" width="2.88671875" style="4"/>
    <col min="8991" max="8991" width="2.44140625" style="4" bestFit="1" customWidth="1"/>
    <col min="8992" max="8992" width="2.88671875" style="4"/>
    <col min="8993" max="8993" width="3.6640625" style="4" bestFit="1" customWidth="1"/>
    <col min="8994" max="8994" width="1" style="4" customWidth="1"/>
    <col min="8995" max="8995" width="2.88671875" style="4"/>
    <col min="8996" max="8996" width="1" style="4" customWidth="1"/>
    <col min="8997" max="9216" width="2.88671875" style="4"/>
    <col min="9217" max="9217" width="20.21875" style="4" bestFit="1" customWidth="1"/>
    <col min="9218" max="9241" width="2.6640625" style="4" customWidth="1"/>
    <col min="9242" max="9242" width="1.33203125" style="4" customWidth="1"/>
    <col min="9243" max="9246" width="2.88671875" style="4"/>
    <col min="9247" max="9247" width="2.44140625" style="4" bestFit="1" customWidth="1"/>
    <col min="9248" max="9248" width="2.88671875" style="4"/>
    <col min="9249" max="9249" width="3.6640625" style="4" bestFit="1" customWidth="1"/>
    <col min="9250" max="9250" width="1" style="4" customWidth="1"/>
    <col min="9251" max="9251" width="2.88671875" style="4"/>
    <col min="9252" max="9252" width="1" style="4" customWidth="1"/>
    <col min="9253" max="9472" width="2.88671875" style="4"/>
    <col min="9473" max="9473" width="20.21875" style="4" bestFit="1" customWidth="1"/>
    <col min="9474" max="9497" width="2.6640625" style="4" customWidth="1"/>
    <col min="9498" max="9498" width="1.33203125" style="4" customWidth="1"/>
    <col min="9499" max="9502" width="2.88671875" style="4"/>
    <col min="9503" max="9503" width="2.44140625" style="4" bestFit="1" customWidth="1"/>
    <col min="9504" max="9504" width="2.88671875" style="4"/>
    <col min="9505" max="9505" width="3.6640625" style="4" bestFit="1" customWidth="1"/>
    <col min="9506" max="9506" width="1" style="4" customWidth="1"/>
    <col min="9507" max="9507" width="2.88671875" style="4"/>
    <col min="9508" max="9508" width="1" style="4" customWidth="1"/>
    <col min="9509" max="9728" width="2.88671875" style="4"/>
    <col min="9729" max="9729" width="20.21875" style="4" bestFit="1" customWidth="1"/>
    <col min="9730" max="9753" width="2.6640625" style="4" customWidth="1"/>
    <col min="9754" max="9754" width="1.33203125" style="4" customWidth="1"/>
    <col min="9755" max="9758" width="2.88671875" style="4"/>
    <col min="9759" max="9759" width="2.44140625" style="4" bestFit="1" customWidth="1"/>
    <col min="9760" max="9760" width="2.88671875" style="4"/>
    <col min="9761" max="9761" width="3.6640625" style="4" bestFit="1" customWidth="1"/>
    <col min="9762" max="9762" width="1" style="4" customWidth="1"/>
    <col min="9763" max="9763" width="2.88671875" style="4"/>
    <col min="9764" max="9764" width="1" style="4" customWidth="1"/>
    <col min="9765" max="9984" width="2.88671875" style="4"/>
    <col min="9985" max="9985" width="20.21875" style="4" bestFit="1" customWidth="1"/>
    <col min="9986" max="10009" width="2.6640625" style="4" customWidth="1"/>
    <col min="10010" max="10010" width="1.33203125" style="4" customWidth="1"/>
    <col min="10011" max="10014" width="2.88671875" style="4"/>
    <col min="10015" max="10015" width="2.44140625" style="4" bestFit="1" customWidth="1"/>
    <col min="10016" max="10016" width="2.88671875" style="4"/>
    <col min="10017" max="10017" width="3.6640625" style="4" bestFit="1" customWidth="1"/>
    <col min="10018" max="10018" width="1" style="4" customWidth="1"/>
    <col min="10019" max="10019" width="2.88671875" style="4"/>
    <col min="10020" max="10020" width="1" style="4" customWidth="1"/>
    <col min="10021" max="10240" width="2.88671875" style="4"/>
    <col min="10241" max="10241" width="20.21875" style="4" bestFit="1" customWidth="1"/>
    <col min="10242" max="10265" width="2.6640625" style="4" customWidth="1"/>
    <col min="10266" max="10266" width="1.33203125" style="4" customWidth="1"/>
    <col min="10267" max="10270" width="2.88671875" style="4"/>
    <col min="10271" max="10271" width="2.44140625" style="4" bestFit="1" customWidth="1"/>
    <col min="10272" max="10272" width="2.88671875" style="4"/>
    <col min="10273" max="10273" width="3.6640625" style="4" bestFit="1" customWidth="1"/>
    <col min="10274" max="10274" width="1" style="4" customWidth="1"/>
    <col min="10275" max="10275" width="2.88671875" style="4"/>
    <col min="10276" max="10276" width="1" style="4" customWidth="1"/>
    <col min="10277" max="10496" width="2.88671875" style="4"/>
    <col min="10497" max="10497" width="20.21875" style="4" bestFit="1" customWidth="1"/>
    <col min="10498" max="10521" width="2.6640625" style="4" customWidth="1"/>
    <col min="10522" max="10522" width="1.33203125" style="4" customWidth="1"/>
    <col min="10523" max="10526" width="2.88671875" style="4"/>
    <col min="10527" max="10527" width="2.44140625" style="4" bestFit="1" customWidth="1"/>
    <col min="10528" max="10528" width="2.88671875" style="4"/>
    <col min="10529" max="10529" width="3.6640625" style="4" bestFit="1" customWidth="1"/>
    <col min="10530" max="10530" width="1" style="4" customWidth="1"/>
    <col min="10531" max="10531" width="2.88671875" style="4"/>
    <col min="10532" max="10532" width="1" style="4" customWidth="1"/>
    <col min="10533" max="10752" width="2.88671875" style="4"/>
    <col min="10753" max="10753" width="20.21875" style="4" bestFit="1" customWidth="1"/>
    <col min="10754" max="10777" width="2.6640625" style="4" customWidth="1"/>
    <col min="10778" max="10778" width="1.33203125" style="4" customWidth="1"/>
    <col min="10779" max="10782" width="2.88671875" style="4"/>
    <col min="10783" max="10783" width="2.44140625" style="4" bestFit="1" customWidth="1"/>
    <col min="10784" max="10784" width="2.88671875" style="4"/>
    <col min="10785" max="10785" width="3.6640625" style="4" bestFit="1" customWidth="1"/>
    <col min="10786" max="10786" width="1" style="4" customWidth="1"/>
    <col min="10787" max="10787" width="2.88671875" style="4"/>
    <col min="10788" max="10788" width="1" style="4" customWidth="1"/>
    <col min="10789" max="11008" width="2.88671875" style="4"/>
    <col min="11009" max="11009" width="20.21875" style="4" bestFit="1" customWidth="1"/>
    <col min="11010" max="11033" width="2.6640625" style="4" customWidth="1"/>
    <col min="11034" max="11034" width="1.33203125" style="4" customWidth="1"/>
    <col min="11035" max="11038" width="2.88671875" style="4"/>
    <col min="11039" max="11039" width="2.44140625" style="4" bestFit="1" customWidth="1"/>
    <col min="11040" max="11040" width="2.88671875" style="4"/>
    <col min="11041" max="11041" width="3.6640625" style="4" bestFit="1" customWidth="1"/>
    <col min="11042" max="11042" width="1" style="4" customWidth="1"/>
    <col min="11043" max="11043" width="2.88671875" style="4"/>
    <col min="11044" max="11044" width="1" style="4" customWidth="1"/>
    <col min="11045" max="11264" width="2.88671875" style="4"/>
    <col min="11265" max="11265" width="20.21875" style="4" bestFit="1" customWidth="1"/>
    <col min="11266" max="11289" width="2.6640625" style="4" customWidth="1"/>
    <col min="11290" max="11290" width="1.33203125" style="4" customWidth="1"/>
    <col min="11291" max="11294" width="2.88671875" style="4"/>
    <col min="11295" max="11295" width="2.44140625" style="4" bestFit="1" customWidth="1"/>
    <col min="11296" max="11296" width="2.88671875" style="4"/>
    <col min="11297" max="11297" width="3.6640625" style="4" bestFit="1" customWidth="1"/>
    <col min="11298" max="11298" width="1" style="4" customWidth="1"/>
    <col min="11299" max="11299" width="2.88671875" style="4"/>
    <col min="11300" max="11300" width="1" style="4" customWidth="1"/>
    <col min="11301" max="11520" width="2.88671875" style="4"/>
    <col min="11521" max="11521" width="20.21875" style="4" bestFit="1" customWidth="1"/>
    <col min="11522" max="11545" width="2.6640625" style="4" customWidth="1"/>
    <col min="11546" max="11546" width="1.33203125" style="4" customWidth="1"/>
    <col min="11547" max="11550" width="2.88671875" style="4"/>
    <col min="11551" max="11551" width="2.44140625" style="4" bestFit="1" customWidth="1"/>
    <col min="11552" max="11552" width="2.88671875" style="4"/>
    <col min="11553" max="11553" width="3.6640625" style="4" bestFit="1" customWidth="1"/>
    <col min="11554" max="11554" width="1" style="4" customWidth="1"/>
    <col min="11555" max="11555" width="2.88671875" style="4"/>
    <col min="11556" max="11556" width="1" style="4" customWidth="1"/>
    <col min="11557" max="11776" width="2.88671875" style="4"/>
    <col min="11777" max="11777" width="20.21875" style="4" bestFit="1" customWidth="1"/>
    <col min="11778" max="11801" width="2.6640625" style="4" customWidth="1"/>
    <col min="11802" max="11802" width="1.33203125" style="4" customWidth="1"/>
    <col min="11803" max="11806" width="2.88671875" style="4"/>
    <col min="11807" max="11807" width="2.44140625" style="4" bestFit="1" customWidth="1"/>
    <col min="11808" max="11808" width="2.88671875" style="4"/>
    <col min="11809" max="11809" width="3.6640625" style="4" bestFit="1" customWidth="1"/>
    <col min="11810" max="11810" width="1" style="4" customWidth="1"/>
    <col min="11811" max="11811" width="2.88671875" style="4"/>
    <col min="11812" max="11812" width="1" style="4" customWidth="1"/>
    <col min="11813" max="12032" width="2.88671875" style="4"/>
    <col min="12033" max="12033" width="20.21875" style="4" bestFit="1" customWidth="1"/>
    <col min="12034" max="12057" width="2.6640625" style="4" customWidth="1"/>
    <col min="12058" max="12058" width="1.33203125" style="4" customWidth="1"/>
    <col min="12059" max="12062" width="2.88671875" style="4"/>
    <col min="12063" max="12063" width="2.44140625" style="4" bestFit="1" customWidth="1"/>
    <col min="12064" max="12064" width="2.88671875" style="4"/>
    <col min="12065" max="12065" width="3.6640625" style="4" bestFit="1" customWidth="1"/>
    <col min="12066" max="12066" width="1" style="4" customWidth="1"/>
    <col min="12067" max="12067" width="2.88671875" style="4"/>
    <col min="12068" max="12068" width="1" style="4" customWidth="1"/>
    <col min="12069" max="12288" width="2.88671875" style="4"/>
    <col min="12289" max="12289" width="20.21875" style="4" bestFit="1" customWidth="1"/>
    <col min="12290" max="12313" width="2.6640625" style="4" customWidth="1"/>
    <col min="12314" max="12314" width="1.33203125" style="4" customWidth="1"/>
    <col min="12315" max="12318" width="2.88671875" style="4"/>
    <col min="12319" max="12319" width="2.44140625" style="4" bestFit="1" customWidth="1"/>
    <col min="12320" max="12320" width="2.88671875" style="4"/>
    <col min="12321" max="12321" width="3.6640625" style="4" bestFit="1" customWidth="1"/>
    <col min="12322" max="12322" width="1" style="4" customWidth="1"/>
    <col min="12323" max="12323" width="2.88671875" style="4"/>
    <col min="12324" max="12324" width="1" style="4" customWidth="1"/>
    <col min="12325" max="12544" width="2.88671875" style="4"/>
    <col min="12545" max="12545" width="20.21875" style="4" bestFit="1" customWidth="1"/>
    <col min="12546" max="12569" width="2.6640625" style="4" customWidth="1"/>
    <col min="12570" max="12570" width="1.33203125" style="4" customWidth="1"/>
    <col min="12571" max="12574" width="2.88671875" style="4"/>
    <col min="12575" max="12575" width="2.44140625" style="4" bestFit="1" customWidth="1"/>
    <col min="12576" max="12576" width="2.88671875" style="4"/>
    <col min="12577" max="12577" width="3.6640625" style="4" bestFit="1" customWidth="1"/>
    <col min="12578" max="12578" width="1" style="4" customWidth="1"/>
    <col min="12579" max="12579" width="2.88671875" style="4"/>
    <col min="12580" max="12580" width="1" style="4" customWidth="1"/>
    <col min="12581" max="12800" width="2.88671875" style="4"/>
    <col min="12801" max="12801" width="20.21875" style="4" bestFit="1" customWidth="1"/>
    <col min="12802" max="12825" width="2.6640625" style="4" customWidth="1"/>
    <col min="12826" max="12826" width="1.33203125" style="4" customWidth="1"/>
    <col min="12827" max="12830" width="2.88671875" style="4"/>
    <col min="12831" max="12831" width="2.44140625" style="4" bestFit="1" customWidth="1"/>
    <col min="12832" max="12832" width="2.88671875" style="4"/>
    <col min="12833" max="12833" width="3.6640625" style="4" bestFit="1" customWidth="1"/>
    <col min="12834" max="12834" width="1" style="4" customWidth="1"/>
    <col min="12835" max="12835" width="2.88671875" style="4"/>
    <col min="12836" max="12836" width="1" style="4" customWidth="1"/>
    <col min="12837" max="13056" width="2.88671875" style="4"/>
    <col min="13057" max="13057" width="20.21875" style="4" bestFit="1" customWidth="1"/>
    <col min="13058" max="13081" width="2.6640625" style="4" customWidth="1"/>
    <col min="13082" max="13082" width="1.33203125" style="4" customWidth="1"/>
    <col min="13083" max="13086" width="2.88671875" style="4"/>
    <col min="13087" max="13087" width="2.44140625" style="4" bestFit="1" customWidth="1"/>
    <col min="13088" max="13088" width="2.88671875" style="4"/>
    <col min="13089" max="13089" width="3.6640625" style="4" bestFit="1" customWidth="1"/>
    <col min="13090" max="13090" width="1" style="4" customWidth="1"/>
    <col min="13091" max="13091" width="2.88671875" style="4"/>
    <col min="13092" max="13092" width="1" style="4" customWidth="1"/>
    <col min="13093" max="13312" width="2.88671875" style="4"/>
    <col min="13313" max="13313" width="20.21875" style="4" bestFit="1" customWidth="1"/>
    <col min="13314" max="13337" width="2.6640625" style="4" customWidth="1"/>
    <col min="13338" max="13338" width="1.33203125" style="4" customWidth="1"/>
    <col min="13339" max="13342" width="2.88671875" style="4"/>
    <col min="13343" max="13343" width="2.44140625" style="4" bestFit="1" customWidth="1"/>
    <col min="13344" max="13344" width="2.88671875" style="4"/>
    <col min="13345" max="13345" width="3.6640625" style="4" bestFit="1" customWidth="1"/>
    <col min="13346" max="13346" width="1" style="4" customWidth="1"/>
    <col min="13347" max="13347" width="2.88671875" style="4"/>
    <col min="13348" max="13348" width="1" style="4" customWidth="1"/>
    <col min="13349" max="13568" width="2.88671875" style="4"/>
    <col min="13569" max="13569" width="20.21875" style="4" bestFit="1" customWidth="1"/>
    <col min="13570" max="13593" width="2.6640625" style="4" customWidth="1"/>
    <col min="13594" max="13594" width="1.33203125" style="4" customWidth="1"/>
    <col min="13595" max="13598" width="2.88671875" style="4"/>
    <col min="13599" max="13599" width="2.44140625" style="4" bestFit="1" customWidth="1"/>
    <col min="13600" max="13600" width="2.88671875" style="4"/>
    <col min="13601" max="13601" width="3.6640625" style="4" bestFit="1" customWidth="1"/>
    <col min="13602" max="13602" width="1" style="4" customWidth="1"/>
    <col min="13603" max="13603" width="2.88671875" style="4"/>
    <col min="13604" max="13604" width="1" style="4" customWidth="1"/>
    <col min="13605" max="13824" width="2.88671875" style="4"/>
    <col min="13825" max="13825" width="20.21875" style="4" bestFit="1" customWidth="1"/>
    <col min="13826" max="13849" width="2.6640625" style="4" customWidth="1"/>
    <col min="13850" max="13850" width="1.33203125" style="4" customWidth="1"/>
    <col min="13851" max="13854" width="2.88671875" style="4"/>
    <col min="13855" max="13855" width="2.44140625" style="4" bestFit="1" customWidth="1"/>
    <col min="13856" max="13856" width="2.88671875" style="4"/>
    <col min="13857" max="13857" width="3.6640625" style="4" bestFit="1" customWidth="1"/>
    <col min="13858" max="13858" width="1" style="4" customWidth="1"/>
    <col min="13859" max="13859" width="2.88671875" style="4"/>
    <col min="13860" max="13860" width="1" style="4" customWidth="1"/>
    <col min="13861" max="14080" width="2.88671875" style="4"/>
    <col min="14081" max="14081" width="20.21875" style="4" bestFit="1" customWidth="1"/>
    <col min="14082" max="14105" width="2.6640625" style="4" customWidth="1"/>
    <col min="14106" max="14106" width="1.33203125" style="4" customWidth="1"/>
    <col min="14107" max="14110" width="2.88671875" style="4"/>
    <col min="14111" max="14111" width="2.44140625" style="4" bestFit="1" customWidth="1"/>
    <col min="14112" max="14112" width="2.88671875" style="4"/>
    <col min="14113" max="14113" width="3.6640625" style="4" bestFit="1" customWidth="1"/>
    <col min="14114" max="14114" width="1" style="4" customWidth="1"/>
    <col min="14115" max="14115" width="2.88671875" style="4"/>
    <col min="14116" max="14116" width="1" style="4" customWidth="1"/>
    <col min="14117" max="14336" width="2.88671875" style="4"/>
    <col min="14337" max="14337" width="20.21875" style="4" bestFit="1" customWidth="1"/>
    <col min="14338" max="14361" width="2.6640625" style="4" customWidth="1"/>
    <col min="14362" max="14362" width="1.33203125" style="4" customWidth="1"/>
    <col min="14363" max="14366" width="2.88671875" style="4"/>
    <col min="14367" max="14367" width="2.44140625" style="4" bestFit="1" customWidth="1"/>
    <col min="14368" max="14368" width="2.88671875" style="4"/>
    <col min="14369" max="14369" width="3.6640625" style="4" bestFit="1" customWidth="1"/>
    <col min="14370" max="14370" width="1" style="4" customWidth="1"/>
    <col min="14371" max="14371" width="2.88671875" style="4"/>
    <col min="14372" max="14372" width="1" style="4" customWidth="1"/>
    <col min="14373" max="14592" width="2.88671875" style="4"/>
    <col min="14593" max="14593" width="20.21875" style="4" bestFit="1" customWidth="1"/>
    <col min="14594" max="14617" width="2.6640625" style="4" customWidth="1"/>
    <col min="14618" max="14618" width="1.33203125" style="4" customWidth="1"/>
    <col min="14619" max="14622" width="2.88671875" style="4"/>
    <col min="14623" max="14623" width="2.44140625" style="4" bestFit="1" customWidth="1"/>
    <col min="14624" max="14624" width="2.88671875" style="4"/>
    <col min="14625" max="14625" width="3.6640625" style="4" bestFit="1" customWidth="1"/>
    <col min="14626" max="14626" width="1" style="4" customWidth="1"/>
    <col min="14627" max="14627" width="2.88671875" style="4"/>
    <col min="14628" max="14628" width="1" style="4" customWidth="1"/>
    <col min="14629" max="14848" width="2.88671875" style="4"/>
    <col min="14849" max="14849" width="20.21875" style="4" bestFit="1" customWidth="1"/>
    <col min="14850" max="14873" width="2.6640625" style="4" customWidth="1"/>
    <col min="14874" max="14874" width="1.33203125" style="4" customWidth="1"/>
    <col min="14875" max="14878" width="2.88671875" style="4"/>
    <col min="14879" max="14879" width="2.44140625" style="4" bestFit="1" customWidth="1"/>
    <col min="14880" max="14880" width="2.88671875" style="4"/>
    <col min="14881" max="14881" width="3.6640625" style="4" bestFit="1" customWidth="1"/>
    <col min="14882" max="14882" width="1" style="4" customWidth="1"/>
    <col min="14883" max="14883" width="2.88671875" style="4"/>
    <col min="14884" max="14884" width="1" style="4" customWidth="1"/>
    <col min="14885" max="15104" width="2.88671875" style="4"/>
    <col min="15105" max="15105" width="20.21875" style="4" bestFit="1" customWidth="1"/>
    <col min="15106" max="15129" width="2.6640625" style="4" customWidth="1"/>
    <col min="15130" max="15130" width="1.33203125" style="4" customWidth="1"/>
    <col min="15131" max="15134" width="2.88671875" style="4"/>
    <col min="15135" max="15135" width="2.44140625" style="4" bestFit="1" customWidth="1"/>
    <col min="15136" max="15136" width="2.88671875" style="4"/>
    <col min="15137" max="15137" width="3.6640625" style="4" bestFit="1" customWidth="1"/>
    <col min="15138" max="15138" width="1" style="4" customWidth="1"/>
    <col min="15139" max="15139" width="2.88671875" style="4"/>
    <col min="15140" max="15140" width="1" style="4" customWidth="1"/>
    <col min="15141" max="15360" width="2.88671875" style="4"/>
    <col min="15361" max="15361" width="20.21875" style="4" bestFit="1" customWidth="1"/>
    <col min="15362" max="15385" width="2.6640625" style="4" customWidth="1"/>
    <col min="15386" max="15386" width="1.33203125" style="4" customWidth="1"/>
    <col min="15387" max="15390" width="2.88671875" style="4"/>
    <col min="15391" max="15391" width="2.44140625" style="4" bestFit="1" customWidth="1"/>
    <col min="15392" max="15392" width="2.88671875" style="4"/>
    <col min="15393" max="15393" width="3.6640625" style="4" bestFit="1" customWidth="1"/>
    <col min="15394" max="15394" width="1" style="4" customWidth="1"/>
    <col min="15395" max="15395" width="2.88671875" style="4"/>
    <col min="15396" max="15396" width="1" style="4" customWidth="1"/>
    <col min="15397" max="15616" width="2.88671875" style="4"/>
    <col min="15617" max="15617" width="20.21875" style="4" bestFit="1" customWidth="1"/>
    <col min="15618" max="15641" width="2.6640625" style="4" customWidth="1"/>
    <col min="15642" max="15642" width="1.33203125" style="4" customWidth="1"/>
    <col min="15643" max="15646" width="2.88671875" style="4"/>
    <col min="15647" max="15647" width="2.44140625" style="4" bestFit="1" customWidth="1"/>
    <col min="15648" max="15648" width="2.88671875" style="4"/>
    <col min="15649" max="15649" width="3.6640625" style="4" bestFit="1" customWidth="1"/>
    <col min="15650" max="15650" width="1" style="4" customWidth="1"/>
    <col min="15651" max="15651" width="2.88671875" style="4"/>
    <col min="15652" max="15652" width="1" style="4" customWidth="1"/>
    <col min="15653" max="15872" width="2.88671875" style="4"/>
    <col min="15873" max="15873" width="20.21875" style="4" bestFit="1" customWidth="1"/>
    <col min="15874" max="15897" width="2.6640625" style="4" customWidth="1"/>
    <col min="15898" max="15898" width="1.33203125" style="4" customWidth="1"/>
    <col min="15899" max="15902" width="2.88671875" style="4"/>
    <col min="15903" max="15903" width="2.44140625" style="4" bestFit="1" customWidth="1"/>
    <col min="15904" max="15904" width="2.88671875" style="4"/>
    <col min="15905" max="15905" width="3.6640625" style="4" bestFit="1" customWidth="1"/>
    <col min="15906" max="15906" width="1" style="4" customWidth="1"/>
    <col min="15907" max="15907" width="2.88671875" style="4"/>
    <col min="15908" max="15908" width="1" style="4" customWidth="1"/>
    <col min="15909" max="16128" width="2.88671875" style="4"/>
    <col min="16129" max="16129" width="20.21875" style="4" bestFit="1" customWidth="1"/>
    <col min="16130" max="16153" width="2.6640625" style="4" customWidth="1"/>
    <col min="16154" max="16154" width="1.33203125" style="4" customWidth="1"/>
    <col min="16155" max="16158" width="2.88671875" style="4"/>
    <col min="16159" max="16159" width="2.44140625" style="4" bestFit="1" customWidth="1"/>
    <col min="16160" max="16160" width="2.88671875" style="4"/>
    <col min="16161" max="16161" width="3.6640625" style="4" bestFit="1" customWidth="1"/>
    <col min="16162" max="16162" width="1" style="4" customWidth="1"/>
    <col min="16163" max="16163" width="2.88671875" style="4"/>
    <col min="16164" max="16164" width="1" style="4" customWidth="1"/>
    <col min="16165" max="16384" width="2.88671875" style="4"/>
  </cols>
  <sheetData>
    <row r="1" spans="1:37" ht="16.2" thickBot="1" x14ac:dyDescent="0.35">
      <c r="A1" s="3" t="s">
        <v>42</v>
      </c>
      <c r="AA1" s="5">
        <v>36892</v>
      </c>
      <c r="AB1" s="6"/>
      <c r="AC1" s="6"/>
      <c r="AD1" s="6"/>
      <c r="AE1" s="6"/>
      <c r="AF1" s="6"/>
      <c r="AG1" s="6"/>
      <c r="AI1" s="7"/>
      <c r="AJ1" s="8"/>
    </row>
    <row r="2" spans="1:37" ht="33.75" customHeight="1" thickTop="1" thickBot="1" x14ac:dyDescent="0.35">
      <c r="A2" s="9" t="s">
        <v>43</v>
      </c>
      <c r="B2" s="10" t="str">
        <f>(A3)</f>
        <v>Debreczy István</v>
      </c>
      <c r="C2" s="11"/>
      <c r="D2" s="10"/>
      <c r="E2" s="10"/>
      <c r="F2" s="12" t="str">
        <f>(A4)</f>
        <v>Bottyán Zoltán</v>
      </c>
      <c r="G2" s="10"/>
      <c r="H2" s="10"/>
      <c r="I2" s="10"/>
      <c r="J2" s="12" t="str">
        <f>(A5)</f>
        <v>Ifj. Morvai Tamás</v>
      </c>
      <c r="K2" s="10"/>
      <c r="L2" s="10"/>
      <c r="M2" s="10"/>
      <c r="N2" s="12" t="str">
        <f>(A6)</f>
        <v>Major István</v>
      </c>
      <c r="O2" s="10"/>
      <c r="P2" s="10"/>
      <c r="Q2" s="10"/>
      <c r="R2" s="12" t="str">
        <f>(A7)</f>
        <v>Balla Antal</v>
      </c>
      <c r="S2" s="10"/>
      <c r="T2" s="10"/>
      <c r="U2" s="10"/>
      <c r="V2" s="12" t="str">
        <f>(A8)</f>
        <v>Bíró Ferenc</v>
      </c>
      <c r="W2" s="10"/>
      <c r="X2" s="10"/>
      <c r="Y2" s="10"/>
      <c r="Z2" s="13"/>
      <c r="AA2" s="14" t="s">
        <v>44</v>
      </c>
      <c r="AB2" s="15" t="s">
        <v>45</v>
      </c>
      <c r="AC2" s="15" t="s">
        <v>46</v>
      </c>
      <c r="AD2" s="15" t="s">
        <v>47</v>
      </c>
      <c r="AE2" s="16" t="s">
        <v>48</v>
      </c>
      <c r="AF2" s="16" t="s">
        <v>49</v>
      </c>
      <c r="AG2" s="17" t="s">
        <v>50</v>
      </c>
      <c r="AI2" s="18" t="s">
        <v>51</v>
      </c>
      <c r="AJ2" s="19"/>
      <c r="AK2" s="20" t="s">
        <v>52</v>
      </c>
    </row>
    <row r="3" spans="1:37" ht="16.2" thickTop="1" x14ac:dyDescent="0.3">
      <c r="A3" s="21" t="s">
        <v>1</v>
      </c>
      <c r="B3" s="22"/>
      <c r="C3" s="23"/>
      <c r="D3" s="23"/>
      <c r="E3" s="23"/>
      <c r="F3" s="24">
        <v>1</v>
      </c>
      <c r="G3" s="25">
        <f>(N10)</f>
        <v>0</v>
      </c>
      <c r="H3" s="25">
        <f>(P10)</f>
        <v>0</v>
      </c>
      <c r="I3" s="26" t="str">
        <f>IF(G3=".","-",IF(G3&gt;H3,"g",IF(G3=H3,"d","v")))</f>
        <v>d</v>
      </c>
      <c r="J3" s="24">
        <v>2</v>
      </c>
      <c r="K3" s="25">
        <f>(N16)</f>
        <v>0</v>
      </c>
      <c r="L3" s="25">
        <f>(P16)</f>
        <v>0</v>
      </c>
      <c r="M3" s="26" t="str">
        <f>IF(K3=".","-",IF(K3&gt;L3,"g",IF(K3=L3,"d","v")))</f>
        <v>d</v>
      </c>
      <c r="N3" s="24">
        <v>3</v>
      </c>
      <c r="O3" s="25">
        <f>(N19)</f>
        <v>2</v>
      </c>
      <c r="P3" s="25">
        <f>(P19)</f>
        <v>0</v>
      </c>
      <c r="Q3" s="26" t="str">
        <f>IF(O3=".","-",IF(O3&gt;P3,"g",IF(O3=P3,"d","v")))</f>
        <v>g</v>
      </c>
      <c r="R3" s="24">
        <v>4</v>
      </c>
      <c r="S3" s="25">
        <f>(N24)</f>
        <v>3</v>
      </c>
      <c r="T3" s="25">
        <f>(P24)</f>
        <v>1</v>
      </c>
      <c r="U3" s="26" t="str">
        <f>IF(S3=".","-",IF(S3&gt;T3,"g",IF(S3=T3,"d","v")))</f>
        <v>g</v>
      </c>
      <c r="V3" s="24">
        <v>5</v>
      </c>
      <c r="W3" s="25">
        <f>(N26)</f>
        <v>1</v>
      </c>
      <c r="X3" s="25">
        <f>(P26)</f>
        <v>0</v>
      </c>
      <c r="Y3" s="26" t="str">
        <f>IF(W3=".","-",IF(W3&gt;X3,"g",IF(W3=X3,"d","v")))</f>
        <v>g</v>
      </c>
      <c r="Z3" s="27"/>
      <c r="AA3" s="28">
        <f t="shared" ref="AA3:AA8" si="0">SUM(AB3:AD3)</f>
        <v>5</v>
      </c>
      <c r="AB3" s="29">
        <f t="shared" ref="AB3:AB8" si="1">COUNTIF(B3:Y3,"g")</f>
        <v>3</v>
      </c>
      <c r="AC3" s="29">
        <f t="shared" ref="AC3:AC8" si="2">COUNTIF(B3:Y3,"d")</f>
        <v>2</v>
      </c>
      <c r="AD3" s="29">
        <f t="shared" ref="AD3:AD8" si="3">COUNTIF(B3:Y3,"v")</f>
        <v>0</v>
      </c>
      <c r="AE3" s="30">
        <f>SUM(IF(G3&lt;&gt;".",G3)+IF(K3&lt;&gt;".",K3)+IF(O3&lt;&gt;".",O3)+IF(S3&lt;&gt;".",S3)+IF(W3&lt;&gt;".",W3))</f>
        <v>6</v>
      </c>
      <c r="AF3" s="30">
        <f>SUM(IF(H3&lt;&gt;".",H3)+IF(L3&lt;&gt;".",L3)+IF(P3&lt;&gt;".",P3)+IF(T3&lt;&gt;".",T3)+IF(X3&lt;&gt;".",X3))</f>
        <v>1</v>
      </c>
      <c r="AG3" s="31">
        <f t="shared" ref="AG3:AG8" si="4">SUM(AB3*3+AC3*1)</f>
        <v>11</v>
      </c>
      <c r="AI3" s="32">
        <f t="shared" ref="AI3:AI8" si="5">RANK(AG3,$AG$3:$AG$8,0)</f>
        <v>1</v>
      </c>
      <c r="AJ3" s="33"/>
      <c r="AK3" s="34">
        <f t="shared" ref="AK3:AK8" si="6">SUM(AE3-AF3)</f>
        <v>5</v>
      </c>
    </row>
    <row r="4" spans="1:37" ht="15.6" x14ac:dyDescent="0.3">
      <c r="A4" s="35" t="s">
        <v>10</v>
      </c>
      <c r="B4" s="36">
        <v>1</v>
      </c>
      <c r="C4" s="37">
        <f>(P10)</f>
        <v>0</v>
      </c>
      <c r="D4" s="37">
        <f>(N10)</f>
        <v>0</v>
      </c>
      <c r="E4" s="38" t="str">
        <f>IF(C4=".","-",IF(C4&gt;D4,"g",IF(C4=D4,"d","v")))</f>
        <v>d</v>
      </c>
      <c r="F4" s="39"/>
      <c r="G4" s="40"/>
      <c r="H4" s="40"/>
      <c r="I4" s="40"/>
      <c r="J4" s="36">
        <v>3</v>
      </c>
      <c r="K4" s="37">
        <f>(N18)</f>
        <v>3</v>
      </c>
      <c r="L4" s="37">
        <f>(P18)</f>
        <v>1</v>
      </c>
      <c r="M4" s="38" t="str">
        <f>IF(K4=".","-",IF(K4&gt;L4,"g",IF(K4=L4,"d","v")))</f>
        <v>g</v>
      </c>
      <c r="N4" s="36">
        <v>4</v>
      </c>
      <c r="O4" s="37">
        <f>(N23)</f>
        <v>1</v>
      </c>
      <c r="P4" s="37">
        <f>(P23)</f>
        <v>0</v>
      </c>
      <c r="Q4" s="38" t="str">
        <f>IF(O4=".","-",IF(O4&gt;P4,"g",IF(O4=P4,"d","v")))</f>
        <v>g</v>
      </c>
      <c r="R4" s="36">
        <v>5</v>
      </c>
      <c r="S4" s="37">
        <f>(N28)</f>
        <v>0</v>
      </c>
      <c r="T4" s="37">
        <f>(P28)</f>
        <v>0</v>
      </c>
      <c r="U4" s="38" t="str">
        <f>IF(S4=".","-",IF(S4&gt;T4,"g",IF(S4=T4,"d","v")))</f>
        <v>d</v>
      </c>
      <c r="V4" s="36">
        <v>2</v>
      </c>
      <c r="W4" s="37">
        <f>(N15)</f>
        <v>4</v>
      </c>
      <c r="X4" s="37">
        <f>(P15)</f>
        <v>0</v>
      </c>
      <c r="Y4" s="38" t="str">
        <f>IF(W4=".","-",IF(W4&gt;X4,"g",IF(W4=X4,"d","v")))</f>
        <v>g</v>
      </c>
      <c r="Z4" s="41"/>
      <c r="AA4" s="42">
        <f t="shared" si="0"/>
        <v>5</v>
      </c>
      <c r="AB4" s="43">
        <f t="shared" si="1"/>
        <v>3</v>
      </c>
      <c r="AC4" s="43">
        <f t="shared" si="2"/>
        <v>2</v>
      </c>
      <c r="AD4" s="43">
        <f t="shared" si="3"/>
        <v>0</v>
      </c>
      <c r="AE4" s="44">
        <f>SUM(IF(C4&lt;&gt;".",C4)+IF(K4&lt;&gt;".",K4)+IF(O4&lt;&gt;".",O4)+IF(S4&lt;&gt;".",S4)+IF(W4&lt;&gt;".",W4))</f>
        <v>8</v>
      </c>
      <c r="AF4" s="44">
        <f>SUM(IF(D4&lt;&gt;".",D4)+IF(L4&lt;&gt;".",L4)+IF(P4&lt;&gt;".",P4)+IF(T4&lt;&gt;".",T4)+IF(X4&lt;&gt;".",X4))</f>
        <v>1</v>
      </c>
      <c r="AG4" s="45">
        <f t="shared" si="4"/>
        <v>11</v>
      </c>
      <c r="AI4" s="32">
        <f t="shared" si="5"/>
        <v>1</v>
      </c>
      <c r="AJ4" s="33"/>
      <c r="AK4" s="34">
        <f t="shared" si="6"/>
        <v>7</v>
      </c>
    </row>
    <row r="5" spans="1:37" ht="15.6" x14ac:dyDescent="0.3">
      <c r="A5" s="35" t="s">
        <v>3</v>
      </c>
      <c r="B5" s="36">
        <v>2</v>
      </c>
      <c r="C5" s="37">
        <f>(P16)</f>
        <v>0</v>
      </c>
      <c r="D5" s="37">
        <f>(N16)</f>
        <v>0</v>
      </c>
      <c r="E5" s="38" t="str">
        <f>IF(C5=".","-",IF(C5&gt;D5,"g",IF(C5=D5,"d","v")))</f>
        <v>d</v>
      </c>
      <c r="F5" s="36">
        <v>3</v>
      </c>
      <c r="G5" s="37">
        <f>(P18)</f>
        <v>1</v>
      </c>
      <c r="H5" s="37">
        <f>(N18)</f>
        <v>3</v>
      </c>
      <c r="I5" s="38" t="str">
        <f>IF(G5=".","-",IF(G5&gt;H5,"g",IF(G5=H5,"d","v")))</f>
        <v>v</v>
      </c>
      <c r="J5" s="46"/>
      <c r="K5" s="40"/>
      <c r="L5" s="40"/>
      <c r="M5" s="40"/>
      <c r="N5" s="36">
        <v>5</v>
      </c>
      <c r="O5" s="37">
        <f>(N27)</f>
        <v>3</v>
      </c>
      <c r="P5" s="37">
        <f>(P27)</f>
        <v>1</v>
      </c>
      <c r="Q5" s="38" t="str">
        <f>IF(O5=".","-",IF(O5&gt;P5,"g",IF(O5=P5,"d","v")))</f>
        <v>g</v>
      </c>
      <c r="R5" s="36">
        <v>1</v>
      </c>
      <c r="S5" s="37">
        <f>(N11)</f>
        <v>1</v>
      </c>
      <c r="T5" s="37">
        <f>(P11)</f>
        <v>0</v>
      </c>
      <c r="U5" s="38" t="str">
        <f>IF(S5=".","-",IF(S5&gt;T5,"g",IF(S5=T5,"d","v")))</f>
        <v>g</v>
      </c>
      <c r="V5" s="36">
        <v>4</v>
      </c>
      <c r="W5" s="37">
        <f>(N22)</f>
        <v>3</v>
      </c>
      <c r="X5" s="37">
        <f>(P22)</f>
        <v>2</v>
      </c>
      <c r="Y5" s="38" t="str">
        <f>IF(W5=".","-",IF(W5&gt;X5,"g",IF(W5=X5,"d","v")))</f>
        <v>g</v>
      </c>
      <c r="Z5" s="41"/>
      <c r="AA5" s="42">
        <f t="shared" si="0"/>
        <v>5</v>
      </c>
      <c r="AB5" s="43">
        <f t="shared" si="1"/>
        <v>3</v>
      </c>
      <c r="AC5" s="43">
        <f t="shared" si="2"/>
        <v>1</v>
      </c>
      <c r="AD5" s="43">
        <f t="shared" si="3"/>
        <v>1</v>
      </c>
      <c r="AE5" s="44">
        <f>SUM(IF(C5&lt;&gt;".",C5)+IF(G5&lt;&gt;".",G5)+IF(O5&lt;&gt;".",O5)+IF(S5&lt;&gt;".",S5)+IF(W5&lt;&gt;".",W5))</f>
        <v>8</v>
      </c>
      <c r="AF5" s="44">
        <f>SUM(IF(H5&lt;&gt;".",H5)+IF(D5&lt;&gt;".",D5)+IF(P5&lt;&gt;".",P5)+IF(T5&lt;&gt;".",T5)+IF(X5&lt;&gt;".",X5))</f>
        <v>6</v>
      </c>
      <c r="AG5" s="45">
        <f t="shared" si="4"/>
        <v>10</v>
      </c>
      <c r="AI5" s="32">
        <f t="shared" si="5"/>
        <v>3</v>
      </c>
      <c r="AJ5" s="33"/>
      <c r="AK5" s="34">
        <f t="shared" si="6"/>
        <v>2</v>
      </c>
    </row>
    <row r="6" spans="1:37" ht="15.6" x14ac:dyDescent="0.3">
      <c r="A6" s="35" t="s">
        <v>15</v>
      </c>
      <c r="B6" s="36">
        <v>3</v>
      </c>
      <c r="C6" s="37">
        <f>(P19)</f>
        <v>0</v>
      </c>
      <c r="D6" s="37">
        <f>(N19)</f>
        <v>2</v>
      </c>
      <c r="E6" s="38" t="str">
        <f>IF(C6=".","-",IF(C6&gt;D6,"g",IF(C6=D6,"d","v")))</f>
        <v>v</v>
      </c>
      <c r="F6" s="36">
        <v>4</v>
      </c>
      <c r="G6" s="37">
        <f>(P23)</f>
        <v>0</v>
      </c>
      <c r="H6" s="37">
        <f>(N23)</f>
        <v>1</v>
      </c>
      <c r="I6" s="38" t="str">
        <f>IF(G6=".","-",IF(G6&gt;H6,"g",IF(G6=H6,"d","v")))</f>
        <v>v</v>
      </c>
      <c r="J6" s="36">
        <v>5</v>
      </c>
      <c r="K6" s="37">
        <f>(P27)</f>
        <v>1</v>
      </c>
      <c r="L6" s="37">
        <f>(N27)</f>
        <v>3</v>
      </c>
      <c r="M6" s="38" t="str">
        <f>IF(K6=".","-",IF(K6&gt;L6,"g",IF(K6=L6,"d","v")))</f>
        <v>v</v>
      </c>
      <c r="N6" s="39"/>
      <c r="O6" s="40"/>
      <c r="P6" s="40"/>
      <c r="Q6" s="40"/>
      <c r="R6" s="36">
        <v>2</v>
      </c>
      <c r="S6" s="37">
        <f>(N14)</f>
        <v>0</v>
      </c>
      <c r="T6" s="37">
        <f>(P14)</f>
        <v>1</v>
      </c>
      <c r="U6" s="38" t="str">
        <f>IF(S6=".","-",IF(S6&gt;T6,"g",IF(S6=T6,"d","v")))</f>
        <v>v</v>
      </c>
      <c r="V6" s="36">
        <v>1</v>
      </c>
      <c r="W6" s="37">
        <f>(N12)</f>
        <v>1</v>
      </c>
      <c r="X6" s="37">
        <f>(P12)</f>
        <v>1</v>
      </c>
      <c r="Y6" s="38" t="str">
        <f>IF(W6=".","-",IF(W6&gt;X6,"g",IF(W6=X6,"d","v")))</f>
        <v>d</v>
      </c>
      <c r="Z6" s="41"/>
      <c r="AA6" s="42">
        <f t="shared" si="0"/>
        <v>5</v>
      </c>
      <c r="AB6" s="43">
        <f t="shared" si="1"/>
        <v>0</v>
      </c>
      <c r="AC6" s="43">
        <f t="shared" si="2"/>
        <v>1</v>
      </c>
      <c r="AD6" s="43">
        <f t="shared" si="3"/>
        <v>4</v>
      </c>
      <c r="AE6" s="44">
        <f>SUM(IF(G6&lt;&gt;".",G6)+IF(K6&lt;&gt;".",K6)+IF(C6&lt;&gt;".",C6)+IF(S6&lt;&gt;".",S6)+IF(W6&lt;&gt;".",W6))</f>
        <v>2</v>
      </c>
      <c r="AF6" s="44">
        <f>SUM(IF(H6&lt;&gt;".",H6)+IF(L6&lt;&gt;".",L6)+IF(D6&lt;&gt;".",D6)+IF(T6&lt;&gt;".",T6)+IF(X6&lt;&gt;".",X6))</f>
        <v>8</v>
      </c>
      <c r="AG6" s="45">
        <f t="shared" si="4"/>
        <v>1</v>
      </c>
      <c r="AI6" s="32">
        <f t="shared" si="5"/>
        <v>5</v>
      </c>
      <c r="AJ6" s="33"/>
      <c r="AK6" s="34">
        <f t="shared" si="6"/>
        <v>-6</v>
      </c>
    </row>
    <row r="7" spans="1:37" ht="15.6" x14ac:dyDescent="0.3">
      <c r="A7" s="35" t="s">
        <v>17</v>
      </c>
      <c r="B7" s="36">
        <v>4</v>
      </c>
      <c r="C7" s="37">
        <f>(P24)</f>
        <v>1</v>
      </c>
      <c r="D7" s="37">
        <f>(N24)</f>
        <v>3</v>
      </c>
      <c r="E7" s="38" t="str">
        <f>IF(C7=".","-",IF(C7&gt;D7,"g",IF(C7=D7,"d","v")))</f>
        <v>v</v>
      </c>
      <c r="F7" s="36">
        <v>5</v>
      </c>
      <c r="G7" s="37">
        <f>(P28)</f>
        <v>0</v>
      </c>
      <c r="H7" s="37">
        <f>(N28)</f>
        <v>0</v>
      </c>
      <c r="I7" s="38" t="str">
        <f>IF(G7=".","-",IF(G7&gt;H7,"g",IF(G7=H7,"d","v")))</f>
        <v>d</v>
      </c>
      <c r="J7" s="36">
        <v>1</v>
      </c>
      <c r="K7" s="37">
        <f>(P11)</f>
        <v>0</v>
      </c>
      <c r="L7" s="37">
        <f>(N11)</f>
        <v>1</v>
      </c>
      <c r="M7" s="38" t="str">
        <f>IF(K7=".","-",IF(K7&gt;L7,"g",IF(K7=L7,"d","v")))</f>
        <v>v</v>
      </c>
      <c r="N7" s="47">
        <v>2</v>
      </c>
      <c r="O7" s="37">
        <f>(P14)</f>
        <v>1</v>
      </c>
      <c r="P7" s="37">
        <f>(N14)</f>
        <v>0</v>
      </c>
      <c r="Q7" s="38" t="str">
        <f>IF(O7=".","-",IF(O7&gt;P7,"g",IF(O7=P7,"d","v")))</f>
        <v>g</v>
      </c>
      <c r="R7" s="39"/>
      <c r="S7" s="40"/>
      <c r="T7" s="40"/>
      <c r="U7" s="40"/>
      <c r="V7" s="36">
        <v>3</v>
      </c>
      <c r="W7" s="37">
        <f>(N20)</f>
        <v>2</v>
      </c>
      <c r="X7" s="37">
        <f>(P20)</f>
        <v>0</v>
      </c>
      <c r="Y7" s="38" t="str">
        <f>IF(W7=".","-",IF(W7&gt;X7,"g",IF(W7=X7,"d","v")))</f>
        <v>g</v>
      </c>
      <c r="Z7" s="41"/>
      <c r="AA7" s="42">
        <f t="shared" si="0"/>
        <v>5</v>
      </c>
      <c r="AB7" s="43">
        <f t="shared" si="1"/>
        <v>2</v>
      </c>
      <c r="AC7" s="43">
        <f t="shared" si="2"/>
        <v>1</v>
      </c>
      <c r="AD7" s="43">
        <f t="shared" si="3"/>
        <v>2</v>
      </c>
      <c r="AE7" s="44">
        <f>SUM(IF(G7&lt;&gt;".",G7)+IF(K7&lt;&gt;".",K7)+IF(O7&lt;&gt;".",O7)+IF(C7&lt;&gt;".",C7)+IF(W7&lt;&gt;".",W7))</f>
        <v>4</v>
      </c>
      <c r="AF7" s="44">
        <f>SUM(IF(H7&lt;&gt;".",H7)+IF(L7&lt;&gt;".",L7)+IF(P7&lt;&gt;".",P7)+IF(D7&lt;&gt;".",D7)+IF(X7&lt;&gt;".",X7))</f>
        <v>4</v>
      </c>
      <c r="AG7" s="45">
        <f t="shared" si="4"/>
        <v>7</v>
      </c>
      <c r="AH7" s="48"/>
      <c r="AI7" s="32">
        <f t="shared" si="5"/>
        <v>4</v>
      </c>
      <c r="AJ7" s="33"/>
      <c r="AK7" s="34">
        <f t="shared" si="6"/>
        <v>0</v>
      </c>
    </row>
    <row r="8" spans="1:37" ht="16.2" thickBot="1" x14ac:dyDescent="0.35">
      <c r="A8" s="49" t="s">
        <v>19</v>
      </c>
      <c r="B8" s="50">
        <v>5</v>
      </c>
      <c r="C8" s="51">
        <f>(P26)</f>
        <v>0</v>
      </c>
      <c r="D8" s="51">
        <f>(N26)</f>
        <v>1</v>
      </c>
      <c r="E8" s="52" t="str">
        <f>IF(C8=".","-",IF(C8&gt;D8,"g",IF(C8=D8,"d","v")))</f>
        <v>v</v>
      </c>
      <c r="F8" s="50">
        <v>2</v>
      </c>
      <c r="G8" s="51">
        <f>(P15)</f>
        <v>0</v>
      </c>
      <c r="H8" s="51">
        <f>(N15)</f>
        <v>4</v>
      </c>
      <c r="I8" s="52" t="str">
        <f>IF(G8=".","-",IF(G8&gt;H8,"g",IF(G8=H8,"d","v")))</f>
        <v>v</v>
      </c>
      <c r="J8" s="50">
        <v>4</v>
      </c>
      <c r="K8" s="51">
        <f>(P22)</f>
        <v>2</v>
      </c>
      <c r="L8" s="51">
        <f>(N22)</f>
        <v>3</v>
      </c>
      <c r="M8" s="52" t="str">
        <f>IF(K8=".","-",IF(K8&gt;L8,"g",IF(K8=L8,"d","v")))</f>
        <v>v</v>
      </c>
      <c r="N8" s="53">
        <v>1</v>
      </c>
      <c r="O8" s="51">
        <f>(X6)</f>
        <v>1</v>
      </c>
      <c r="P8" s="51">
        <f>(W6)</f>
        <v>1</v>
      </c>
      <c r="Q8" s="52" t="str">
        <f>IF(O8=".","-",IF(O8&gt;P8,"g",IF(O8=P8,"d","v")))</f>
        <v>d</v>
      </c>
      <c r="R8" s="50">
        <v>3</v>
      </c>
      <c r="S8" s="51">
        <f>(P20)</f>
        <v>0</v>
      </c>
      <c r="T8" s="51">
        <f>(N20)</f>
        <v>2</v>
      </c>
      <c r="U8" s="52" t="str">
        <f>IF(S8=".","-",IF(S8&gt;T8,"g",IF(S8=T8,"d","v")))</f>
        <v>v</v>
      </c>
      <c r="V8" s="54"/>
      <c r="W8" s="55"/>
      <c r="X8" s="55"/>
      <c r="Y8" s="55"/>
      <c r="Z8" s="13"/>
      <c r="AA8" s="56">
        <f t="shared" si="0"/>
        <v>5</v>
      </c>
      <c r="AB8" s="57">
        <f t="shared" si="1"/>
        <v>0</v>
      </c>
      <c r="AC8" s="57">
        <f t="shared" si="2"/>
        <v>1</v>
      </c>
      <c r="AD8" s="57">
        <f t="shared" si="3"/>
        <v>4</v>
      </c>
      <c r="AE8" s="58">
        <f>SUM(IF(G8&lt;&gt;".",G8)+IF(K8&lt;&gt;".",K8)+IF(O8&lt;&gt;".",O8)+IF(S8&lt;&gt;".",S8)+IF(C8&lt;&gt;".",C8))</f>
        <v>3</v>
      </c>
      <c r="AF8" s="58">
        <f>SUM(IF(H8&lt;&gt;".",H8)+IF(L8&lt;&gt;".",L8)+IF(P8&lt;&gt;".",P8)+IF(T8&lt;&gt;".",T8)+IF(D8&lt;&gt;".",D8))</f>
        <v>11</v>
      </c>
      <c r="AG8" s="59">
        <f t="shared" si="4"/>
        <v>1</v>
      </c>
      <c r="AI8" s="60">
        <f t="shared" si="5"/>
        <v>5</v>
      </c>
      <c r="AJ8" s="33"/>
      <c r="AK8" s="34">
        <f t="shared" si="6"/>
        <v>-8</v>
      </c>
    </row>
    <row r="9" spans="1:37" ht="3.75" customHeight="1" thickTop="1" x14ac:dyDescent="0.25">
      <c r="B9" s="61"/>
      <c r="C9" s="62"/>
      <c r="D9" s="62"/>
      <c r="E9" s="63"/>
      <c r="F9" s="61"/>
      <c r="G9" s="62"/>
      <c r="H9" s="62"/>
      <c r="I9" s="63"/>
      <c r="J9" s="61"/>
      <c r="K9" s="62"/>
      <c r="L9" s="62"/>
      <c r="M9" s="63"/>
      <c r="N9" s="61"/>
      <c r="O9" s="62"/>
      <c r="P9" s="62"/>
      <c r="Q9" s="63"/>
      <c r="R9" s="61"/>
      <c r="S9" s="62"/>
      <c r="T9" s="62"/>
      <c r="U9" s="63"/>
      <c r="AA9" s="64"/>
      <c r="AB9" s="7"/>
      <c r="AC9" s="7"/>
      <c r="AD9" s="7"/>
      <c r="AE9" s="65"/>
      <c r="AF9" s="65"/>
      <c r="AG9" s="66"/>
    </row>
    <row r="10" spans="1:37" ht="24.6" x14ac:dyDescent="0.4">
      <c r="A10" s="67">
        <v>1</v>
      </c>
      <c r="B10" s="68"/>
      <c r="D10" s="8"/>
      <c r="K10" s="69"/>
      <c r="L10" s="70" t="str">
        <f>($A$3)</f>
        <v>Debreczy István</v>
      </c>
      <c r="M10" s="69"/>
      <c r="N10" s="71">
        <v>0</v>
      </c>
      <c r="O10" s="72" t="s">
        <v>53</v>
      </c>
      <c r="P10" s="71">
        <v>0</v>
      </c>
      <c r="R10" s="73" t="str">
        <f>($A$4)</f>
        <v>Bottyán Zoltán</v>
      </c>
      <c r="AI10" s="74"/>
    </row>
    <row r="11" spans="1:37" ht="20.399999999999999" x14ac:dyDescent="0.35">
      <c r="A11" s="61"/>
      <c r="B11" s="75"/>
      <c r="L11" s="70" t="str">
        <f>($A$5)</f>
        <v>Ifj. Morvai Tamás</v>
      </c>
      <c r="N11" s="71">
        <v>1</v>
      </c>
      <c r="O11" s="72" t="s">
        <v>53</v>
      </c>
      <c r="P11" s="71">
        <v>0</v>
      </c>
      <c r="R11" s="73" t="str">
        <f>($A$7)</f>
        <v>Balla Antal</v>
      </c>
      <c r="AI11" s="74"/>
    </row>
    <row r="12" spans="1:37" ht="20.399999999999999" x14ac:dyDescent="0.35">
      <c r="A12" s="61"/>
      <c r="B12" s="75"/>
      <c r="D12" s="8"/>
      <c r="L12" s="70" t="str">
        <f>($A$6)</f>
        <v>Major István</v>
      </c>
      <c r="N12" s="71">
        <v>1</v>
      </c>
      <c r="O12" s="72" t="s">
        <v>53</v>
      </c>
      <c r="P12" s="71">
        <v>1</v>
      </c>
      <c r="Q12" s="76"/>
      <c r="R12" s="73" t="str">
        <f>($A$8)</f>
        <v>Bíró Ferenc</v>
      </c>
      <c r="AI12" s="74"/>
    </row>
    <row r="13" spans="1:37" ht="3.75" customHeight="1" x14ac:dyDescent="0.4">
      <c r="A13" s="61"/>
      <c r="B13" s="75"/>
      <c r="C13" s="77"/>
      <c r="D13" s="78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9"/>
      <c r="P13" s="80"/>
      <c r="Q13" s="79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</row>
    <row r="14" spans="1:37" ht="24.6" x14ac:dyDescent="0.4">
      <c r="A14" s="67">
        <v>2</v>
      </c>
      <c r="B14" s="81"/>
      <c r="D14" s="8"/>
      <c r="L14" s="70" t="str">
        <f>($A$6)</f>
        <v>Major István</v>
      </c>
      <c r="N14" s="71">
        <v>0</v>
      </c>
      <c r="O14" s="72" t="s">
        <v>53</v>
      </c>
      <c r="P14" s="71">
        <v>1</v>
      </c>
      <c r="Q14" s="69"/>
      <c r="R14" s="73" t="str">
        <f>($A$7)</f>
        <v>Balla Antal</v>
      </c>
      <c r="AI14" s="74"/>
    </row>
    <row r="15" spans="1:37" ht="20.399999999999999" x14ac:dyDescent="0.35">
      <c r="A15" s="61"/>
      <c r="B15" s="82"/>
      <c r="L15" s="70" t="str">
        <f>($A$4)</f>
        <v>Bottyán Zoltán</v>
      </c>
      <c r="N15" s="71">
        <v>4</v>
      </c>
      <c r="O15" s="72" t="s">
        <v>53</v>
      </c>
      <c r="P15" s="71">
        <v>0</v>
      </c>
      <c r="R15" s="73" t="str">
        <f>($A$8)</f>
        <v>Bíró Ferenc</v>
      </c>
      <c r="AI15" s="74"/>
    </row>
    <row r="16" spans="1:37" ht="20.399999999999999" x14ac:dyDescent="0.35">
      <c r="A16" s="61"/>
      <c r="B16" s="82"/>
      <c r="D16" s="8"/>
      <c r="L16" s="70" t="str">
        <f>($A$3)</f>
        <v>Debreczy István</v>
      </c>
      <c r="N16" s="71">
        <v>0</v>
      </c>
      <c r="O16" s="72" t="s">
        <v>53</v>
      </c>
      <c r="P16" s="71">
        <v>0</v>
      </c>
      <c r="Q16" s="76"/>
      <c r="R16" s="73" t="str">
        <f>($A$5)</f>
        <v>Ifj. Morvai Tamás</v>
      </c>
      <c r="AI16" s="74"/>
    </row>
    <row r="17" spans="1:33" ht="3.75" customHeight="1" x14ac:dyDescent="0.3">
      <c r="A17" s="61"/>
      <c r="B17" s="82"/>
      <c r="C17" s="83"/>
      <c r="D17" s="83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</row>
    <row r="18" spans="1:33" ht="24.6" x14ac:dyDescent="0.4">
      <c r="A18" s="67">
        <v>3</v>
      </c>
      <c r="B18" s="68"/>
      <c r="D18" s="8"/>
      <c r="L18" s="70" t="str">
        <f>($A$4)</f>
        <v>Bottyán Zoltán</v>
      </c>
      <c r="N18" s="71">
        <v>3</v>
      </c>
      <c r="O18" s="72" t="s">
        <v>53</v>
      </c>
      <c r="P18" s="71">
        <v>1</v>
      </c>
      <c r="Q18" s="69"/>
      <c r="R18" s="73" t="str">
        <f>($A$5)</f>
        <v>Ifj. Morvai Tamás</v>
      </c>
    </row>
    <row r="19" spans="1:33" ht="20.399999999999999" x14ac:dyDescent="0.35">
      <c r="A19" s="61"/>
      <c r="B19" s="75"/>
      <c r="L19" s="70" t="str">
        <f>($A$3)</f>
        <v>Debreczy István</v>
      </c>
      <c r="N19" s="71">
        <v>2</v>
      </c>
      <c r="O19" s="72" t="s">
        <v>53</v>
      </c>
      <c r="P19" s="71">
        <v>0</v>
      </c>
      <c r="R19" s="73" t="str">
        <f>($A$6)</f>
        <v>Major István</v>
      </c>
    </row>
    <row r="20" spans="1:33" ht="20.399999999999999" x14ac:dyDescent="0.35">
      <c r="A20" s="61"/>
      <c r="B20" s="75"/>
      <c r="D20" s="8"/>
      <c r="L20" s="70" t="str">
        <f>($A$7)</f>
        <v>Balla Antal</v>
      </c>
      <c r="N20" s="71">
        <v>2</v>
      </c>
      <c r="O20" s="72" t="s">
        <v>53</v>
      </c>
      <c r="P20" s="71">
        <v>0</v>
      </c>
      <c r="Q20" s="76"/>
      <c r="R20" s="73" t="str">
        <f>($A$8)</f>
        <v>Bíró Ferenc</v>
      </c>
    </row>
    <row r="21" spans="1:33" ht="3.75" customHeight="1" x14ac:dyDescent="0.4">
      <c r="A21" s="61"/>
      <c r="B21" s="75"/>
      <c r="C21" s="77"/>
      <c r="D21" s="78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9"/>
      <c r="P21" s="80"/>
      <c r="Q21" s="79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</row>
    <row r="22" spans="1:33" ht="24.6" x14ac:dyDescent="0.4">
      <c r="A22" s="67">
        <v>4</v>
      </c>
      <c r="B22" s="81"/>
      <c r="D22" s="8"/>
      <c r="L22" s="70" t="str">
        <f>($A$5)</f>
        <v>Ifj. Morvai Tamás</v>
      </c>
      <c r="N22" s="71">
        <v>3</v>
      </c>
      <c r="O22" s="72" t="s">
        <v>53</v>
      </c>
      <c r="P22" s="71">
        <v>2</v>
      </c>
      <c r="Q22" s="69"/>
      <c r="R22" s="73" t="str">
        <f>($A$8)</f>
        <v>Bíró Ferenc</v>
      </c>
    </row>
    <row r="23" spans="1:33" ht="20.399999999999999" x14ac:dyDescent="0.35">
      <c r="A23" s="61"/>
      <c r="B23" s="82"/>
      <c r="L23" s="70" t="str">
        <f>($A$4)</f>
        <v>Bottyán Zoltán</v>
      </c>
      <c r="N23" s="71">
        <v>1</v>
      </c>
      <c r="O23" s="72" t="s">
        <v>53</v>
      </c>
      <c r="P23" s="71">
        <v>0</v>
      </c>
      <c r="R23" s="73" t="str">
        <f>($A$6)</f>
        <v>Major István</v>
      </c>
    </row>
    <row r="24" spans="1:33" ht="20.399999999999999" x14ac:dyDescent="0.35">
      <c r="A24" s="61"/>
      <c r="B24" s="82"/>
      <c r="D24" s="8"/>
      <c r="L24" s="70" t="str">
        <f>($A$3)</f>
        <v>Debreczy István</v>
      </c>
      <c r="N24" s="71">
        <v>3</v>
      </c>
      <c r="O24" s="72" t="s">
        <v>53</v>
      </c>
      <c r="P24" s="71">
        <v>1</v>
      </c>
      <c r="Q24" s="76"/>
      <c r="R24" s="73" t="str">
        <f>($A$7)</f>
        <v>Balla Antal</v>
      </c>
    </row>
    <row r="25" spans="1:33" ht="3.75" customHeight="1" x14ac:dyDescent="0.3">
      <c r="A25" s="61"/>
      <c r="B25" s="82"/>
      <c r="C25" s="83"/>
      <c r="D25" s="83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</row>
    <row r="26" spans="1:33" ht="24.6" x14ac:dyDescent="0.4">
      <c r="A26" s="67">
        <v>5</v>
      </c>
      <c r="B26" s="68"/>
      <c r="D26" s="8"/>
      <c r="L26" s="70" t="str">
        <f>($A$3)</f>
        <v>Debreczy István</v>
      </c>
      <c r="N26" s="71">
        <v>1</v>
      </c>
      <c r="O26" s="72" t="s">
        <v>53</v>
      </c>
      <c r="P26" s="71">
        <v>0</v>
      </c>
      <c r="Q26" s="69"/>
      <c r="R26" s="73" t="str">
        <f>($A$8)</f>
        <v>Bíró Ferenc</v>
      </c>
    </row>
    <row r="27" spans="1:33" ht="20.399999999999999" x14ac:dyDescent="0.35">
      <c r="A27" s="61"/>
      <c r="B27" s="75"/>
      <c r="L27" s="70" t="str">
        <f>($A$5)</f>
        <v>Ifj. Morvai Tamás</v>
      </c>
      <c r="N27" s="71">
        <v>3</v>
      </c>
      <c r="O27" s="72" t="s">
        <v>53</v>
      </c>
      <c r="P27" s="71">
        <v>1</v>
      </c>
      <c r="R27" s="73" t="str">
        <f>($A$6)</f>
        <v>Major István</v>
      </c>
    </row>
    <row r="28" spans="1:33" ht="20.399999999999999" x14ac:dyDescent="0.35">
      <c r="A28" s="61"/>
      <c r="B28" s="75"/>
      <c r="D28" s="8"/>
      <c r="L28" s="70" t="str">
        <f>($A$4)</f>
        <v>Bottyán Zoltán</v>
      </c>
      <c r="N28" s="71">
        <v>0</v>
      </c>
      <c r="O28" s="72" t="s">
        <v>53</v>
      </c>
      <c r="P28" s="71">
        <v>0</v>
      </c>
      <c r="Q28" s="76"/>
      <c r="R28" s="73" t="str">
        <f>($A$7)</f>
        <v>Balla Antal</v>
      </c>
    </row>
    <row r="29" spans="1:33" ht="3.75" customHeight="1" x14ac:dyDescent="0.25"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</row>
  </sheetData>
  <conditionalFormatting sqref="I3 M3:M4 Q3:Q5 U3:U6 Y3:Y7 E4:E8 I5:I8 M6:M8 Q7:Q8 U8">
    <cfRule type="cellIs" dxfId="2" priority="1" stopIfTrue="1" operator="equal">
      <formula>"g"</formula>
    </cfRule>
    <cfRule type="cellIs" dxfId="1" priority="2" stopIfTrue="1" operator="equal">
      <formula>"d"</formula>
    </cfRule>
    <cfRule type="cellIs" dxfId="0" priority="3" stopIfTrue="1" operator="equal">
      <formula>"v"</formula>
    </cfRule>
  </conditionalFormatting>
  <printOptions horizontalCentered="1"/>
  <pageMargins left="0" right="0" top="0.39370078740157483" bottom="0.39370078740157483" header="0.51181102362204722" footer="0.51181102362204722"/>
  <pageSetup paperSize="9" fitToHeight="100" orientation="landscape" r:id="rId1"/>
  <headerFooter alignWithMargins="0">
    <oddFooter>&amp;L&amp;"Arial CE,Félkövér dőlt"&amp;9&gt;&gt; CARVER &lt;o-o&gt; product &lt;&lt;&amp;R&amp;"Arial CE,Dőlt"&amp;10&amp;F</oddFooter>
  </headerFooter>
  <rowBreaks count="1" manualBreakCount="1">
    <brk id="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69E05-8F41-4995-8BF5-D514421A2EA1}">
  <dimension ref="A1:W27"/>
  <sheetViews>
    <sheetView topLeftCell="E1" workbookViewId="0">
      <selection activeCell="R14" sqref="R14"/>
    </sheetView>
  </sheetViews>
  <sheetFormatPr defaultRowHeight="14.4" x14ac:dyDescent="0.3"/>
  <cols>
    <col min="1" max="1" width="5.5546875" customWidth="1"/>
    <col min="2" max="2" width="3.6640625" customWidth="1"/>
    <col min="3" max="3" width="20.33203125" bestFit="1" customWidth="1"/>
    <col min="4" max="4" width="2" customWidth="1"/>
    <col min="5" max="5" width="7" customWidth="1"/>
    <col min="6" max="6" width="21.6640625" bestFit="1" customWidth="1"/>
    <col min="7" max="7" width="8.109375" customWidth="1"/>
    <col min="8" max="8" width="2.6640625" customWidth="1"/>
    <col min="9" max="9" width="6.88671875" bestFit="1" customWidth="1"/>
    <col min="10" max="10" width="20.88671875" bestFit="1" customWidth="1"/>
    <col min="11" max="11" width="3.109375" customWidth="1"/>
    <col min="12" max="12" width="7.44140625" bestFit="1" customWidth="1"/>
    <col min="13" max="13" width="21.6640625" bestFit="1" customWidth="1"/>
    <col min="14" max="14" width="6.77734375" customWidth="1"/>
    <col min="15" max="15" width="4.21875" customWidth="1"/>
    <col min="16" max="16" width="21.5546875" customWidth="1"/>
    <col min="17" max="17" width="2.77734375" customWidth="1"/>
    <col min="18" max="18" width="21.5546875" customWidth="1"/>
    <col min="19" max="19" width="7.109375" customWidth="1"/>
    <col min="20" max="20" width="3.77734375" customWidth="1"/>
    <col min="21" max="21" width="24.44140625" customWidth="1"/>
    <col min="22" max="22" width="2.88671875" customWidth="1"/>
    <col min="23" max="23" width="11.77734375" customWidth="1"/>
  </cols>
  <sheetData>
    <row r="1" spans="1:23" ht="21" x14ac:dyDescent="0.4">
      <c r="A1" s="86" t="s">
        <v>61</v>
      </c>
      <c r="B1" s="86"/>
      <c r="C1" s="86"/>
      <c r="D1" s="86"/>
      <c r="E1" s="86"/>
      <c r="F1" s="86"/>
      <c r="G1" s="86"/>
      <c r="H1" s="91"/>
      <c r="I1" s="86"/>
      <c r="J1" s="86" t="s">
        <v>67</v>
      </c>
      <c r="K1" s="86"/>
      <c r="L1" s="86"/>
      <c r="M1" s="86"/>
      <c r="N1" s="86"/>
      <c r="O1" s="91"/>
      <c r="P1" s="86" t="s">
        <v>38</v>
      </c>
      <c r="Q1" s="86"/>
      <c r="R1" s="86"/>
      <c r="S1" s="86"/>
    </row>
    <row r="2" spans="1:23" ht="21" x14ac:dyDescent="0.4">
      <c r="A2" s="86"/>
      <c r="B2" s="86"/>
      <c r="C2" s="86"/>
      <c r="D2" s="86"/>
      <c r="E2" s="86"/>
      <c r="F2" s="86"/>
      <c r="G2" s="86"/>
      <c r="H2" s="91"/>
      <c r="I2" s="86"/>
      <c r="J2" s="86"/>
      <c r="K2" s="86"/>
      <c r="L2" s="86"/>
      <c r="M2" s="86"/>
      <c r="N2" s="86"/>
      <c r="O2" s="91"/>
      <c r="P2" s="86"/>
      <c r="Q2" s="86"/>
      <c r="R2" s="86"/>
      <c r="S2" s="86"/>
      <c r="T2" t="s">
        <v>91</v>
      </c>
    </row>
    <row r="3" spans="1:23" ht="21" x14ac:dyDescent="0.4">
      <c r="A3" s="86" t="s">
        <v>23</v>
      </c>
      <c r="B3" s="86" t="s">
        <v>54</v>
      </c>
      <c r="C3" s="89" t="s">
        <v>13</v>
      </c>
      <c r="D3" s="86" t="s">
        <v>60</v>
      </c>
      <c r="E3" s="86" t="s">
        <v>71</v>
      </c>
      <c r="F3" s="86" t="s">
        <v>9</v>
      </c>
      <c r="G3" s="86" t="s">
        <v>82</v>
      </c>
      <c r="H3" s="91"/>
      <c r="I3" s="86" t="s">
        <v>63</v>
      </c>
      <c r="J3" s="86" t="s">
        <v>13</v>
      </c>
      <c r="K3" s="86" t="s">
        <v>60</v>
      </c>
      <c r="L3" s="86" t="s">
        <v>65</v>
      </c>
      <c r="M3" s="89" t="s">
        <v>1</v>
      </c>
      <c r="N3" s="86" t="s">
        <v>78</v>
      </c>
      <c r="O3" s="91"/>
      <c r="P3" s="92" t="s">
        <v>1</v>
      </c>
      <c r="Q3" s="86" t="s">
        <v>60</v>
      </c>
      <c r="R3" s="87" t="s">
        <v>4</v>
      </c>
      <c r="S3" s="86" t="s">
        <v>76</v>
      </c>
      <c r="T3" s="93" t="s">
        <v>92</v>
      </c>
      <c r="U3" s="89" t="s">
        <v>1</v>
      </c>
      <c r="W3" t="s">
        <v>23</v>
      </c>
    </row>
    <row r="4" spans="1:23" ht="21" x14ac:dyDescent="0.4">
      <c r="A4" s="86" t="s">
        <v>24</v>
      </c>
      <c r="B4" s="86" t="s">
        <v>56</v>
      </c>
      <c r="C4" s="86" t="s">
        <v>10</v>
      </c>
      <c r="D4" s="86" t="s">
        <v>60</v>
      </c>
      <c r="E4" s="86" t="s">
        <v>59</v>
      </c>
      <c r="F4" s="89" t="s">
        <v>12</v>
      </c>
      <c r="G4" s="86" t="s">
        <v>78</v>
      </c>
      <c r="H4" s="91"/>
      <c r="I4" s="86"/>
      <c r="J4" s="86"/>
      <c r="K4" s="86"/>
      <c r="L4" s="86"/>
      <c r="M4" s="86" t="s">
        <v>79</v>
      </c>
      <c r="N4" s="86"/>
      <c r="O4" s="91"/>
      <c r="P4" s="86"/>
      <c r="Q4" s="86"/>
      <c r="R4" s="86"/>
      <c r="S4" s="86"/>
      <c r="T4" s="93" t="s">
        <v>93</v>
      </c>
      <c r="U4" s="89" t="s">
        <v>4</v>
      </c>
      <c r="W4" t="s">
        <v>24</v>
      </c>
    </row>
    <row r="5" spans="1:23" ht="21" x14ac:dyDescent="0.4">
      <c r="A5" s="86"/>
      <c r="B5" s="86"/>
      <c r="C5" s="86"/>
      <c r="D5" s="86"/>
      <c r="E5" s="86"/>
      <c r="F5" s="86"/>
      <c r="G5" s="86"/>
      <c r="H5" s="91"/>
      <c r="I5" s="86" t="s">
        <v>64</v>
      </c>
      <c r="J5" s="86" t="s">
        <v>12</v>
      </c>
      <c r="K5" s="86" t="s">
        <v>60</v>
      </c>
      <c r="L5" s="86" t="s">
        <v>66</v>
      </c>
      <c r="M5" s="89" t="s">
        <v>4</v>
      </c>
      <c r="N5" s="86" t="s">
        <v>83</v>
      </c>
      <c r="O5" s="91"/>
      <c r="S5" s="86"/>
      <c r="T5" s="93" t="s">
        <v>94</v>
      </c>
      <c r="U5" s="89" t="s">
        <v>12</v>
      </c>
      <c r="V5" t="s">
        <v>60</v>
      </c>
      <c r="W5" t="s">
        <v>111</v>
      </c>
    </row>
    <row r="6" spans="1:23" ht="21" x14ac:dyDescent="0.4">
      <c r="A6" s="86" t="s">
        <v>25</v>
      </c>
      <c r="B6" s="86" t="s">
        <v>55</v>
      </c>
      <c r="C6" s="86" t="s">
        <v>5</v>
      </c>
      <c r="D6" s="86" t="s">
        <v>60</v>
      </c>
      <c r="E6" s="86" t="s">
        <v>57</v>
      </c>
      <c r="F6" s="89" t="s">
        <v>1</v>
      </c>
      <c r="G6" s="86" t="s">
        <v>78</v>
      </c>
      <c r="H6" s="91"/>
      <c r="I6" s="86"/>
      <c r="J6" s="86"/>
      <c r="K6" s="86"/>
      <c r="L6" s="86"/>
      <c r="M6" s="86"/>
      <c r="N6" s="86"/>
      <c r="O6" s="91"/>
      <c r="P6" s="86" t="s">
        <v>84</v>
      </c>
      <c r="Q6" s="86"/>
      <c r="R6" s="86"/>
      <c r="S6" s="86"/>
      <c r="T6" t="s">
        <v>95</v>
      </c>
      <c r="U6" s="86" t="s">
        <v>13</v>
      </c>
    </row>
    <row r="7" spans="1:23" ht="21" x14ac:dyDescent="0.4">
      <c r="A7" s="86" t="s">
        <v>62</v>
      </c>
      <c r="B7" s="86" t="s">
        <v>58</v>
      </c>
      <c r="C7" s="89" t="s">
        <v>4</v>
      </c>
      <c r="D7" s="86" t="s">
        <v>60</v>
      </c>
      <c r="E7" s="86" t="s">
        <v>72</v>
      </c>
      <c r="F7" s="86" t="s">
        <v>3</v>
      </c>
      <c r="G7" s="86" t="s">
        <v>82</v>
      </c>
      <c r="H7" s="91"/>
      <c r="I7" s="86"/>
      <c r="J7" s="86"/>
      <c r="K7" s="86"/>
      <c r="L7" s="86"/>
      <c r="M7" s="86"/>
      <c r="N7" s="86"/>
      <c r="O7" s="91"/>
      <c r="P7" s="86" t="s">
        <v>13</v>
      </c>
      <c r="Q7" s="86" t="s">
        <v>81</v>
      </c>
      <c r="R7" s="89" t="s">
        <v>12</v>
      </c>
      <c r="S7" s="86" t="s">
        <v>78</v>
      </c>
      <c r="T7" t="s">
        <v>96</v>
      </c>
      <c r="U7" s="86" t="s">
        <v>10</v>
      </c>
    </row>
    <row r="8" spans="1:23" ht="21" x14ac:dyDescent="0.4">
      <c r="A8" s="86"/>
      <c r="B8" s="86"/>
      <c r="C8" s="86"/>
      <c r="D8" s="86"/>
      <c r="E8" s="86"/>
      <c r="F8" s="86"/>
      <c r="G8" s="86"/>
      <c r="H8" s="91"/>
      <c r="I8" s="86"/>
      <c r="J8" s="86"/>
      <c r="K8" s="86"/>
      <c r="L8" s="86"/>
      <c r="M8" s="86"/>
      <c r="N8" s="86"/>
      <c r="O8" s="91"/>
      <c r="R8" s="86"/>
      <c r="S8" s="86"/>
      <c r="T8" t="s">
        <v>97</v>
      </c>
      <c r="U8" s="86" t="s">
        <v>9</v>
      </c>
      <c r="W8" t="s">
        <v>112</v>
      </c>
    </row>
    <row r="9" spans="1:23" ht="21" x14ac:dyDescent="0.4">
      <c r="A9" s="86"/>
      <c r="B9" s="86"/>
      <c r="C9" s="86"/>
      <c r="D9" s="86"/>
      <c r="E9" s="86"/>
      <c r="F9" s="86" t="s">
        <v>73</v>
      </c>
      <c r="G9" s="86"/>
      <c r="H9" s="91"/>
      <c r="I9" s="86"/>
      <c r="J9" s="89" t="s">
        <v>9</v>
      </c>
      <c r="K9" s="86" t="s">
        <v>81</v>
      </c>
      <c r="L9" s="86"/>
      <c r="M9" s="86" t="s">
        <v>5</v>
      </c>
      <c r="N9" s="86" t="s">
        <v>85</v>
      </c>
      <c r="O9" s="91"/>
      <c r="P9" s="86" t="s">
        <v>86</v>
      </c>
      <c r="Q9" s="86"/>
      <c r="R9" s="86"/>
      <c r="S9" s="86"/>
      <c r="T9" t="s">
        <v>98</v>
      </c>
      <c r="U9" s="86" t="s">
        <v>5</v>
      </c>
    </row>
    <row r="10" spans="1:23" ht="21" x14ac:dyDescent="0.4">
      <c r="A10" s="86"/>
      <c r="B10" s="86"/>
      <c r="C10" s="86"/>
      <c r="D10" s="86"/>
      <c r="E10" s="86"/>
      <c r="F10" s="86"/>
      <c r="G10" s="86"/>
      <c r="H10" s="91"/>
      <c r="I10" s="86"/>
      <c r="J10" s="86"/>
      <c r="K10" s="86"/>
      <c r="L10" s="86"/>
      <c r="M10" s="86"/>
      <c r="N10" s="86"/>
      <c r="O10" s="91"/>
      <c r="P10" s="86" t="s">
        <v>9</v>
      </c>
      <c r="Q10" s="86" t="s">
        <v>81</v>
      </c>
      <c r="R10" s="89" t="s">
        <v>10</v>
      </c>
      <c r="S10" s="86" t="s">
        <v>90</v>
      </c>
      <c r="T10" t="s">
        <v>99</v>
      </c>
      <c r="U10" s="86" t="s">
        <v>3</v>
      </c>
      <c r="W10" t="s">
        <v>113</v>
      </c>
    </row>
    <row r="11" spans="1:23" ht="21" x14ac:dyDescent="0.4">
      <c r="A11" s="86"/>
      <c r="B11" s="86"/>
      <c r="C11" s="86"/>
      <c r="D11" s="86"/>
      <c r="E11" s="86"/>
      <c r="F11" s="86"/>
      <c r="G11" s="86"/>
      <c r="H11" s="91"/>
      <c r="I11" s="86"/>
      <c r="J11" s="89" t="s">
        <v>10</v>
      </c>
      <c r="K11" s="86" t="s">
        <v>81</v>
      </c>
      <c r="L11" s="86"/>
      <c r="M11" s="86" t="s">
        <v>3</v>
      </c>
      <c r="N11" s="86" t="s">
        <v>90</v>
      </c>
      <c r="O11" s="91"/>
      <c r="P11" s="86" t="s">
        <v>87</v>
      </c>
      <c r="Q11" s="86"/>
      <c r="R11" s="86"/>
      <c r="S11" s="86"/>
      <c r="T11" t="s">
        <v>100</v>
      </c>
      <c r="U11" s="86" t="s">
        <v>16</v>
      </c>
      <c r="W11" t="s">
        <v>114</v>
      </c>
    </row>
    <row r="12" spans="1:23" ht="21" x14ac:dyDescent="0.4">
      <c r="A12" s="86"/>
      <c r="B12" s="86"/>
      <c r="C12" s="86"/>
      <c r="D12" s="86"/>
      <c r="E12" s="86"/>
      <c r="F12" s="86"/>
      <c r="G12" s="86"/>
      <c r="H12" s="91"/>
      <c r="I12" s="86"/>
      <c r="J12" s="86"/>
      <c r="K12" s="86"/>
      <c r="L12" s="86"/>
      <c r="M12" s="86"/>
      <c r="N12" s="86"/>
      <c r="O12" s="91"/>
      <c r="P12" s="89" t="s">
        <v>5</v>
      </c>
      <c r="Q12" s="86" t="s">
        <v>81</v>
      </c>
      <c r="R12" s="86" t="s">
        <v>3</v>
      </c>
      <c r="S12" s="86" t="s">
        <v>90</v>
      </c>
      <c r="T12" t="s">
        <v>101</v>
      </c>
      <c r="U12" s="86" t="s">
        <v>11</v>
      </c>
    </row>
    <row r="13" spans="1:23" ht="21" x14ac:dyDescent="0.4">
      <c r="A13" s="86"/>
      <c r="B13" s="86"/>
      <c r="C13" s="86"/>
      <c r="D13" s="86"/>
      <c r="E13" s="86"/>
      <c r="F13" s="86"/>
      <c r="G13" s="86"/>
      <c r="H13" s="91"/>
      <c r="I13" s="86"/>
      <c r="J13" s="86"/>
      <c r="K13" s="86"/>
      <c r="L13" s="86"/>
      <c r="M13" s="86"/>
      <c r="N13" s="86"/>
      <c r="O13" s="91"/>
      <c r="P13" s="86"/>
      <c r="Q13" s="86"/>
      <c r="R13" s="86"/>
      <c r="S13" s="86"/>
      <c r="T13" t="s">
        <v>102</v>
      </c>
      <c r="U13" s="86" t="s">
        <v>2</v>
      </c>
    </row>
    <row r="14" spans="1:23" ht="21" x14ac:dyDescent="0.4">
      <c r="A14" s="86"/>
      <c r="B14" s="86"/>
      <c r="C14" s="86"/>
      <c r="D14" s="86"/>
      <c r="E14" s="86"/>
      <c r="F14" s="86"/>
      <c r="G14" s="86"/>
      <c r="H14" s="91"/>
      <c r="I14" s="86"/>
      <c r="J14" s="86"/>
      <c r="K14" s="86"/>
      <c r="L14" s="86"/>
      <c r="M14" s="86"/>
      <c r="N14" s="86"/>
      <c r="O14" s="91"/>
      <c r="P14" s="86"/>
      <c r="Q14" s="86"/>
      <c r="R14" s="86"/>
      <c r="S14" s="86"/>
      <c r="T14" t="s">
        <v>103</v>
      </c>
      <c r="U14" s="86" t="s">
        <v>6</v>
      </c>
    </row>
    <row r="15" spans="1:23" ht="21" x14ac:dyDescent="0.4">
      <c r="A15" s="86"/>
      <c r="B15" s="86"/>
      <c r="C15" s="86"/>
      <c r="D15" s="86"/>
      <c r="E15" s="86"/>
      <c r="F15" s="86"/>
      <c r="G15" s="86"/>
      <c r="H15" s="91"/>
      <c r="I15" s="86"/>
      <c r="J15" s="86"/>
      <c r="K15" s="86"/>
      <c r="L15" s="86"/>
      <c r="M15" s="86"/>
      <c r="N15" s="86"/>
      <c r="O15" s="91"/>
      <c r="P15" s="86" t="s">
        <v>69</v>
      </c>
      <c r="Q15" s="86"/>
      <c r="R15" s="86"/>
      <c r="S15" s="86"/>
      <c r="T15" t="s">
        <v>104</v>
      </c>
      <c r="U15" s="86" t="s">
        <v>19</v>
      </c>
      <c r="W15" t="s">
        <v>110</v>
      </c>
    </row>
    <row r="16" spans="1:23" ht="21" x14ac:dyDescent="0.4">
      <c r="A16" s="86" t="s">
        <v>23</v>
      </c>
      <c r="B16" s="86">
        <v>1</v>
      </c>
      <c r="C16" s="89" t="s">
        <v>6</v>
      </c>
      <c r="D16" s="86" t="s">
        <v>60</v>
      </c>
      <c r="E16" s="86">
        <v>8</v>
      </c>
      <c r="F16" s="86" t="s">
        <v>18</v>
      </c>
      <c r="G16" s="86" t="s">
        <v>75</v>
      </c>
      <c r="H16" s="91"/>
      <c r="I16" s="86" t="s">
        <v>63</v>
      </c>
      <c r="J16" s="86" t="s">
        <v>6</v>
      </c>
      <c r="K16" s="86" t="s">
        <v>60</v>
      </c>
      <c r="L16" s="86" t="s">
        <v>64</v>
      </c>
      <c r="M16" s="89" t="s">
        <v>16</v>
      </c>
      <c r="N16" s="86" t="s">
        <v>90</v>
      </c>
      <c r="O16" s="91"/>
      <c r="P16" s="89" t="s">
        <v>16</v>
      </c>
      <c r="Q16" s="86" t="s">
        <v>81</v>
      </c>
      <c r="R16" s="86" t="s">
        <v>11</v>
      </c>
      <c r="S16" s="86" t="s">
        <v>90</v>
      </c>
      <c r="T16" t="s">
        <v>105</v>
      </c>
      <c r="U16" s="86" t="s">
        <v>18</v>
      </c>
      <c r="W16" t="s">
        <v>115</v>
      </c>
    </row>
    <row r="17" spans="1:23" ht="21" x14ac:dyDescent="0.4">
      <c r="A17" s="86" t="s">
        <v>24</v>
      </c>
      <c r="B17" s="86">
        <v>2</v>
      </c>
      <c r="C17" s="89" t="s">
        <v>16</v>
      </c>
      <c r="D17" s="86" t="s">
        <v>60</v>
      </c>
      <c r="E17" s="86">
        <v>7</v>
      </c>
      <c r="F17" s="86" t="s">
        <v>20</v>
      </c>
      <c r="G17" s="88" t="s">
        <v>74</v>
      </c>
      <c r="H17" s="91"/>
      <c r="I17" s="86"/>
      <c r="J17" s="86"/>
      <c r="K17" s="86"/>
      <c r="L17" s="86"/>
      <c r="M17" s="86"/>
      <c r="N17" s="86"/>
      <c r="O17" s="91"/>
      <c r="P17" s="86" t="s">
        <v>70</v>
      </c>
      <c r="Q17" s="86"/>
      <c r="R17" s="86"/>
      <c r="S17" s="86"/>
      <c r="T17" t="s">
        <v>106</v>
      </c>
      <c r="U17" s="86" t="s">
        <v>20</v>
      </c>
      <c r="W17" t="s">
        <v>117</v>
      </c>
    </row>
    <row r="18" spans="1:23" ht="21" x14ac:dyDescent="0.4">
      <c r="A18" s="86"/>
      <c r="B18" s="86"/>
      <c r="C18" s="86"/>
      <c r="D18" s="86"/>
      <c r="E18" s="86"/>
      <c r="F18" s="86"/>
      <c r="G18" s="86"/>
      <c r="H18" s="91"/>
      <c r="I18" s="86" t="s">
        <v>108</v>
      </c>
      <c r="J18" s="86" t="s">
        <v>2</v>
      </c>
      <c r="K18" s="86" t="s">
        <v>60</v>
      </c>
      <c r="L18" s="86" t="s">
        <v>66</v>
      </c>
      <c r="M18" s="89" t="s">
        <v>11</v>
      </c>
      <c r="N18" s="86" t="s">
        <v>83</v>
      </c>
      <c r="O18" s="91"/>
      <c r="P18" s="86" t="s">
        <v>6</v>
      </c>
      <c r="Q18" s="86" t="s">
        <v>60</v>
      </c>
      <c r="R18" s="89" t="s">
        <v>2</v>
      </c>
      <c r="S18" s="86" t="s">
        <v>109</v>
      </c>
      <c r="T18" t="s">
        <v>107</v>
      </c>
      <c r="U18" s="86" t="s">
        <v>17</v>
      </c>
      <c r="W18" t="s">
        <v>116</v>
      </c>
    </row>
    <row r="19" spans="1:23" ht="21" x14ac:dyDescent="0.4">
      <c r="A19" s="86" t="s">
        <v>25</v>
      </c>
      <c r="B19" s="86">
        <v>3</v>
      </c>
      <c r="C19" s="86" t="s">
        <v>17</v>
      </c>
      <c r="D19" s="86" t="s">
        <v>60</v>
      </c>
      <c r="E19" s="86">
        <v>5</v>
      </c>
      <c r="F19" s="89" t="s">
        <v>2</v>
      </c>
      <c r="G19" s="86" t="s">
        <v>77</v>
      </c>
      <c r="H19" s="91"/>
      <c r="I19" s="86"/>
      <c r="J19" s="86"/>
      <c r="K19" s="86"/>
      <c r="L19" s="86"/>
      <c r="M19" s="86"/>
      <c r="N19" s="86"/>
      <c r="O19" s="91"/>
      <c r="P19" s="86"/>
      <c r="Q19" s="86"/>
      <c r="R19" s="86"/>
      <c r="S19" s="86"/>
    </row>
    <row r="20" spans="1:23" ht="21" x14ac:dyDescent="0.4">
      <c r="A20" s="86" t="s">
        <v>62</v>
      </c>
      <c r="B20" s="86">
        <v>4</v>
      </c>
      <c r="C20" s="89" t="s">
        <v>11</v>
      </c>
      <c r="D20" s="86" t="s">
        <v>60</v>
      </c>
      <c r="E20" s="86">
        <v>6</v>
      </c>
      <c r="F20" s="90" t="s">
        <v>19</v>
      </c>
      <c r="G20" s="86" t="s">
        <v>76</v>
      </c>
      <c r="H20" s="91"/>
      <c r="I20" s="86"/>
      <c r="J20" s="86"/>
      <c r="K20" s="86"/>
      <c r="L20" s="86"/>
      <c r="M20" s="86"/>
      <c r="N20" s="86"/>
      <c r="O20" s="91"/>
      <c r="P20" s="86"/>
      <c r="Q20" s="86"/>
      <c r="R20" s="86"/>
      <c r="S20" s="86"/>
    </row>
    <row r="21" spans="1:23" ht="21" x14ac:dyDescent="0.4">
      <c r="A21" s="86"/>
      <c r="B21" s="86"/>
      <c r="C21" s="86"/>
      <c r="D21" s="86"/>
      <c r="G21" s="86"/>
      <c r="H21" s="91"/>
      <c r="I21" s="86"/>
      <c r="J21" s="86"/>
      <c r="K21" s="86"/>
      <c r="L21" s="86"/>
      <c r="M21" s="86"/>
      <c r="N21" s="86"/>
      <c r="O21" s="91"/>
      <c r="P21" s="86" t="s">
        <v>88</v>
      </c>
      <c r="Q21" s="86"/>
      <c r="R21" s="86"/>
      <c r="S21" s="86"/>
    </row>
    <row r="22" spans="1:23" ht="21" x14ac:dyDescent="0.4">
      <c r="A22" s="86"/>
      <c r="B22" s="86"/>
      <c r="C22" s="86"/>
      <c r="D22" s="86"/>
      <c r="E22" s="86"/>
      <c r="F22" s="86" t="s">
        <v>68</v>
      </c>
      <c r="G22" s="86"/>
      <c r="H22" s="91"/>
      <c r="I22" s="86"/>
      <c r="J22" s="89" t="s">
        <v>18</v>
      </c>
      <c r="K22" s="86" t="s">
        <v>80</v>
      </c>
      <c r="L22" s="86"/>
      <c r="M22" s="86" t="s">
        <v>20</v>
      </c>
      <c r="N22" s="86" t="s">
        <v>75</v>
      </c>
      <c r="O22" s="91"/>
      <c r="P22" s="86" t="s">
        <v>18</v>
      </c>
      <c r="Q22" s="86" t="s">
        <v>81</v>
      </c>
      <c r="R22" s="89" t="s">
        <v>19</v>
      </c>
      <c r="S22" s="86" t="s">
        <v>90</v>
      </c>
    </row>
    <row r="23" spans="1:23" ht="21" x14ac:dyDescent="0.4">
      <c r="A23" s="86"/>
      <c r="B23" s="86"/>
      <c r="C23" s="86"/>
      <c r="D23" s="86"/>
      <c r="E23" s="86"/>
      <c r="F23" s="86"/>
      <c r="G23" s="86"/>
      <c r="H23" s="91"/>
      <c r="I23" s="86"/>
      <c r="J23" s="86" t="s">
        <v>17</v>
      </c>
      <c r="K23" s="86" t="s">
        <v>80</v>
      </c>
      <c r="L23" s="86"/>
      <c r="M23" s="89" t="s">
        <v>19</v>
      </c>
      <c r="N23" s="86" t="s">
        <v>90</v>
      </c>
      <c r="O23" s="91"/>
      <c r="P23" s="86" t="s">
        <v>89</v>
      </c>
      <c r="Q23" s="86"/>
      <c r="R23" s="86"/>
      <c r="S23" s="86"/>
    </row>
    <row r="24" spans="1:23" ht="21" x14ac:dyDescent="0.4">
      <c r="A24" s="86"/>
      <c r="B24" s="86"/>
      <c r="C24" s="86"/>
      <c r="D24" s="86"/>
      <c r="E24" s="86"/>
      <c r="F24" s="86"/>
      <c r="G24" s="86"/>
      <c r="H24" s="91"/>
      <c r="I24" s="86"/>
      <c r="J24" s="86"/>
      <c r="K24" s="86"/>
      <c r="L24" s="86"/>
      <c r="M24" s="86"/>
      <c r="N24" s="86"/>
      <c r="O24" s="91"/>
      <c r="P24" s="89" t="s">
        <v>20</v>
      </c>
      <c r="Q24" s="86" t="s">
        <v>81</v>
      </c>
      <c r="R24" s="86" t="s">
        <v>17</v>
      </c>
      <c r="S24" s="86" t="s">
        <v>90</v>
      </c>
    </row>
    <row r="25" spans="1:23" ht="21" x14ac:dyDescent="0.4">
      <c r="A25" s="86"/>
      <c r="B25" s="86"/>
      <c r="C25" s="86"/>
      <c r="D25" s="86"/>
      <c r="E25" s="86"/>
      <c r="F25" s="86"/>
      <c r="G25" s="86"/>
      <c r="H25" s="91"/>
      <c r="I25" s="86"/>
      <c r="J25" s="86"/>
      <c r="K25" s="86"/>
      <c r="L25" s="86"/>
      <c r="M25" s="86"/>
      <c r="N25" s="86"/>
      <c r="O25" s="91"/>
      <c r="P25" s="86"/>
      <c r="Q25" s="86"/>
      <c r="R25" s="86"/>
      <c r="S25" s="86"/>
    </row>
    <row r="26" spans="1:23" ht="21" x14ac:dyDescent="0.4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</row>
    <row r="27" spans="1:23" ht="21" x14ac:dyDescent="0.4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</sheetData>
  <phoneticPr fontId="27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2f063bf-ce3a-473c-8609-3866002c85b0}" enabled="1" method="Standard" siteId="{b914a242-e718-443b-a47c-6b4c649d8c0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Nevezők</vt:lpstr>
      <vt:lpstr>A csoport</vt:lpstr>
      <vt:lpstr>B csoport</vt:lpstr>
      <vt:lpstr>C csoport</vt:lpstr>
      <vt:lpstr>Kieséses szakasz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Gyozsán, Zoltán</dc:creator>
  <cp:lastModifiedBy>Gyozsán, Zoltán</cp:lastModifiedBy>
  <dcterms:created xsi:type="dcterms:W3CDTF">2026-10-24T08:28:05Z</dcterms:created>
  <dcterms:modified xsi:type="dcterms:W3CDTF">2026-10-25T16:49:11Z</dcterms:modified>
</cp:coreProperties>
</file>